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Z:\Transparency Stars\Economic Development\"/>
    </mc:Choice>
  </mc:AlternateContent>
  <bookViews>
    <workbookView xWindow="0" yWindow="0" windowWidth="25200" windowHeight="11760"/>
  </bookViews>
  <sheets>
    <sheet name="Tax Abatements" sheetId="1" r:id="rId1"/>
    <sheet name="380 Agreements" sheetId="2" r:id="rId2"/>
  </sheets>
  <definedNames>
    <definedName name="_xlnm.Print_Area" localSheetId="1">'380 Agreements'!$A$1:$J$21</definedName>
    <definedName name="_xlnm.Print_Area" localSheetId="0">'Tax Abatements'!$A$1:$I$12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I9" i="2" l="1"/>
  <c r="I6" i="2"/>
  <c r="I8" i="2"/>
  <c r="I11" i="2"/>
  <c r="I16" i="2"/>
  <c r="I10" i="2"/>
  <c r="G8" i="1" l="1"/>
  <c r="G10" i="1"/>
  <c r="G6" i="1" l="1"/>
</calcChain>
</file>

<file path=xl/sharedStrings.xml><?xml version="1.0" encoding="utf-8"?>
<sst xmlns="http://schemas.openxmlformats.org/spreadsheetml/2006/main" count="119" uniqueCount="86">
  <si>
    <t>City of Round Rock Economic Development Summary</t>
  </si>
  <si>
    <t>Company Name</t>
  </si>
  <si>
    <t>Term</t>
  </si>
  <si>
    <t>n/a</t>
  </si>
  <si>
    <t>2011-2019</t>
  </si>
  <si>
    <t>2012-2017</t>
  </si>
  <si>
    <t>2001-2031</t>
  </si>
  <si>
    <t>2013-2023</t>
  </si>
  <si>
    <t>2013-2019</t>
  </si>
  <si>
    <t>2013-2018</t>
  </si>
  <si>
    <t>1993-2053</t>
  </si>
  <si>
    <t>2015-2026</t>
  </si>
  <si>
    <t>2015-2019</t>
  </si>
  <si>
    <t>2015-2020</t>
  </si>
  <si>
    <t>2016-2026</t>
  </si>
  <si>
    <t>Minimum # of Jobs Created</t>
  </si>
  <si>
    <t>Actual # of Jobs Added</t>
  </si>
  <si>
    <t xml:space="preserve">Minimum # of Jobs Required </t>
  </si>
  <si>
    <t>Future Estimated Payments</t>
  </si>
  <si>
    <t>Total Estimated Incentive</t>
  </si>
  <si>
    <t>Future Estimated Tax Abatements</t>
  </si>
  <si>
    <t>Abatement Details</t>
  </si>
  <si>
    <t>Additional Incentives</t>
  </si>
  <si>
    <t>$50,000 Building Permit Fees Waived</t>
  </si>
  <si>
    <t>Summary Description</t>
  </si>
  <si>
    <t>$25,000 Building Permit Fees Waived</t>
  </si>
  <si>
    <t>Round Rock RE Holdings, LLC</t>
  </si>
  <si>
    <t>Insys Theraputics, Inc.</t>
  </si>
  <si>
    <t>DAC Texas I, LLC</t>
  </si>
  <si>
    <t>Fisher Rosemount Systems, Inc.</t>
  </si>
  <si>
    <t>Sears, Roebuck and Co.</t>
  </si>
  <si>
    <t>ClearCorrect Operating, LLC</t>
  </si>
  <si>
    <t>DMA Enterprises, Inc.</t>
  </si>
  <si>
    <t>South Education - Texas LLC</t>
  </si>
  <si>
    <t>Dell Computer Corporation</t>
  </si>
  <si>
    <t>Houghton Miffllin Harcourt Publishing Company</t>
  </si>
  <si>
    <t>Odyssey Technical Solutions, LLC</t>
  </si>
  <si>
    <t>Proportion Foods, LLC</t>
  </si>
  <si>
    <t>United Parcel Service, Inc.</t>
  </si>
  <si>
    <t>Houghton Mifflin Harcout (HMH) Publishing Company</t>
  </si>
  <si>
    <t>2015 La Frontera Plaza, Ltd. (Plaza)</t>
  </si>
  <si>
    <t>tbd</t>
  </si>
  <si>
    <t>Active Tax Abatements as of 9/30/17</t>
  </si>
  <si>
    <t>Total Taxes Abated through        FY 2017</t>
  </si>
  <si>
    <t>Construct long-term acute care hospital, minimum 50 beds.  Real and Personal property tax abatement per schedule.</t>
  </si>
  <si>
    <r>
      <t>Expand pharmaceutical manufacturing facility.  Personal property tax abatement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per schedule.</t>
    </r>
  </si>
  <si>
    <t>Minimum Investment by Company</t>
  </si>
  <si>
    <t>Construction of building and improvements.  5 year lease with South University.  Real property tax abatement of 40% for 4 years.</t>
  </si>
  <si>
    <t>Construct class A office buiding and other improvements.  Lease majority to HMH.  10 year real property tax abatement per schedule.    **HMH must be in compliance</t>
  </si>
  <si>
    <t>Lease facility from Plaza.  3 year personal property tax abatement per schedule                         **Plaza must be in compliance</t>
  </si>
  <si>
    <t>Construct facility for RF, DC, and microwave power equipment repair and refurbished sales business.  Job compliance; 4 year real property tax abatement per schedule.</t>
  </si>
  <si>
    <t>Active Chapter 380 Agreements as of 9/30/17</t>
  </si>
  <si>
    <t>Total Paid Through FY 2017</t>
  </si>
  <si>
    <t>NTE $4,500,000</t>
  </si>
  <si>
    <t>$500,000 for infrastructure improvements; Waive new construction permit fees.</t>
  </si>
  <si>
    <t>Bass Pro Outdoor World, LLC</t>
  </si>
  <si>
    <t>Waive all building permit fees associated with improvements.</t>
  </si>
  <si>
    <t>Waive all building permit fees, excluding steel inspection fee.  $500,000 worth of infrastructure improvements made by the City.</t>
  </si>
  <si>
    <t>Relocate facility.  Property tax rebate according to schedule and sales tax sharing.</t>
  </si>
  <si>
    <t>Waive all building permit fees.</t>
  </si>
  <si>
    <t>Relocate facility.  $1,000,000 EIP over 8 years.</t>
  </si>
  <si>
    <t>Locate facility in the City.  Lease space in bldg constructed by Plaza thru 2026.  $350,000 EIP per schedule.</t>
  </si>
  <si>
    <t>Expand pharmaceutical manufacturing facility.  EIP $150,000 + $50,000 job incentive.</t>
  </si>
  <si>
    <t>Relocate existing facility.  $55,000 EIP + NTE $55,000 job incentive.</t>
  </si>
  <si>
    <t>Distribution &amp; warehouse facility.  $400,000 EIP per schedule + 50% Property Tax rebate for 7 years.</t>
  </si>
  <si>
    <t>Sales tax rebate on telephone and internet sales in the City.</t>
  </si>
  <si>
    <t>2017-2023</t>
  </si>
  <si>
    <t>Locate educational facility to the City.  $75,000 EIP</t>
  </si>
  <si>
    <t>NTE $2,116,000</t>
  </si>
  <si>
    <t>Actual number of jobs may show N/A as job affidavits are not required or the project is in construction.</t>
  </si>
  <si>
    <t xml:space="preserve">Waive site preparation and construction permit fees and road impact fees up to a maximum of $150,000.  </t>
  </si>
  <si>
    <t>Sales tax data confidential under Texas Tax Code 321.3022.</t>
  </si>
  <si>
    <t>*</t>
  </si>
  <si>
    <t xml:space="preserve">*Sales Tax Data Confidential underTexas Tax Code 321.3022 </t>
  </si>
  <si>
    <t>$        500,000*</t>
  </si>
  <si>
    <t>Build destination retail sporting goods store.          Grant payments:  100% of 1 cent sales tax.</t>
  </si>
  <si>
    <t>Relocate facility.  $120,000 EIP + NTE $30,000 job incentive.</t>
  </si>
  <si>
    <t>Notes:</t>
  </si>
  <si>
    <t>Construct distribution facility.  $500,000 EIP over 2 years; add'l property tax EIP per schedule.</t>
  </si>
  <si>
    <t>Purchase 27 acres  of land, construct subdivisoin improvements for an industrial park, and locate a manufacturing facility to the City.  $400,000 EIP.</t>
  </si>
  <si>
    <t>KR Acquisitions, LLC</t>
  </si>
  <si>
    <t>2016-2061</t>
  </si>
  <si>
    <t>Construct master-planned mixed use project anchored by Kalahari Resort and Conventoin Center.  Share certain revenues (property tax, City HOT, 1% sales tax and mixed beverage tax) per agreement.</t>
  </si>
  <si>
    <t>Waiver of fees associated with the development of any commercial enterprise located on any portion of the Property that is owned and operated by the Developer or Tenant.</t>
  </si>
  <si>
    <t>$ 11,637,087*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</si>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</sst>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wrapText="1"/>
    </xf>
    <xf numFmtId="41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quotePrefix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/>
    <xf numFmtId="0" fontId="4" fillId="0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wrapText="1"/>
    </xf>
    <xf numFmtId="41" fontId="0" fillId="0" borderId="4" xfId="0" applyNumberForma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0" fillId="0" borderId="2" xfId="0" applyFill="1" applyBorder="1" applyAlignment="1"/>
    <xf numFmtId="0" fontId="0" fillId="0" borderId="8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4" borderId="4" xfId="0" applyFill="1" applyBorder="1" applyAlignment="1">
      <alignment wrapText="1"/>
    </xf>
    <xf numFmtId="0" fontId="0" fillId="4" borderId="9" xfId="0" applyFill="1" applyBorder="1" applyAlignment="1"/>
    <xf numFmtId="42" fontId="0" fillId="0" borderId="4" xfId="0" applyNumberFormat="1" applyFill="1" applyBorder="1" applyAlignment="1">
      <alignment horizontal="center"/>
    </xf>
    <xf numFmtId="42" fontId="0" fillId="0" borderId="4" xfId="1" applyNumberFormat="1" applyFont="1" applyFill="1" applyBorder="1" applyAlignment="1">
      <alignment horizontal="center"/>
    </xf>
    <xf numFmtId="42" fontId="0" fillId="0" borderId="4" xfId="0" applyNumberFormat="1" applyFill="1" applyBorder="1" applyAlignment="1"/>
    <xf numFmtId="42" fontId="0" fillId="0" borderId="1" xfId="0" applyNumberFormat="1" applyFill="1" applyBorder="1" applyAlignment="1">
      <alignment horizontal="right" wrapText="1"/>
    </xf>
    <xf numFmtId="42" fontId="0" fillId="0" borderId="1" xfId="0" applyNumberFormat="1" applyFill="1" applyBorder="1" applyAlignment="1">
      <alignment wrapText="1"/>
    </xf>
    <xf numFmtId="42" fontId="0" fillId="0" borderId="1" xfId="0" applyNumberFormat="1" applyFill="1" applyBorder="1" applyAlignment="1"/>
    <xf numFmtId="42" fontId="0" fillId="0" borderId="1" xfId="0" applyNumberFormat="1" applyFill="1" applyBorder="1" applyAlignment="1">
      <alignment horizontal="center"/>
    </xf>
    <xf numFmtId="42" fontId="0" fillId="0" borderId="1" xfId="1" applyNumberFormat="1" applyFont="1" applyFill="1" applyBorder="1" applyAlignment="1">
      <alignment horizontal="center"/>
    </xf>
    <xf numFmtId="42" fontId="0" fillId="0" borderId="1" xfId="0" applyNumberFormat="1" applyFill="1" applyBorder="1" applyAlignment="1">
      <alignment horizontal="center" wrapText="1"/>
    </xf>
    <xf numFmtId="42" fontId="0" fillId="0" borderId="1" xfId="1" applyNumberFormat="1" applyFont="1" applyFill="1" applyBorder="1" applyAlignment="1">
      <alignment horizontal="right"/>
    </xf>
    <xf numFmtId="42" fontId="0" fillId="0" borderId="4" xfId="2" applyNumberFormat="1" applyFont="1" applyFill="1" applyBorder="1" applyAlignment="1">
      <alignment horizontal="center" wrapText="1"/>
    </xf>
    <xf numFmtId="42" fontId="0" fillId="0" borderId="1" xfId="1" applyNumberFormat="1" applyFont="1" applyFill="1" applyBorder="1" applyAlignment="1">
      <alignment horizontal="center" wrapText="1"/>
    </xf>
    <xf numFmtId="41" fontId="0" fillId="4" borderId="1" xfId="0" applyNumberFormat="1" applyFill="1" applyBorder="1" applyAlignment="1">
      <alignment horizontal="center" wrapText="1"/>
    </xf>
    <xf numFmtId="41" fontId="0" fillId="0" borderId="11" xfId="0" applyNumberForma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41" fontId="0" fillId="0" borderId="9" xfId="0" applyNumberFormat="1" applyFill="1" applyBorder="1" applyAlignment="1">
      <alignment wrapText="1"/>
    </xf>
    <xf numFmtId="41" fontId="0" fillId="0" borderId="8" xfId="0" applyNumberFormat="1" applyFill="1" applyBorder="1" applyAlignment="1">
      <alignment wrapText="1"/>
    </xf>
    <xf numFmtId="42" fontId="0" fillId="0" borderId="1" xfId="0" applyNumberFormat="1" applyFill="1" applyBorder="1" applyAlignment="1">
      <alignment horizontal="left" wrapText="1"/>
    </xf>
    <xf numFmtId="42" fontId="0" fillId="3" borderId="0" xfId="0" applyNumberFormat="1" applyFill="1" applyBorder="1" applyAlignment="1">
      <alignment horizontal="left" wrapText="1"/>
    </xf>
    <xf numFmtId="0" fontId="1" fillId="2" borderId="15" xfId="0" applyFont="1" applyFill="1" applyBorder="1" applyAlignment="1">
      <alignment horizontal="center" wrapText="1"/>
    </xf>
    <xf numFmtId="0" fontId="0" fillId="0" borderId="1" xfId="2" applyNumberFormat="1" applyFont="1" applyFill="1" applyBorder="1" applyAlignment="1">
      <alignment horizontal="left" wrapText="1"/>
    </xf>
    <xf numFmtId="42" fontId="0" fillId="0" borderId="1" xfId="2" applyNumberFormat="1" applyFont="1" applyFill="1" applyBorder="1" applyAlignment="1">
      <alignment horizontal="center" wrapText="1"/>
    </xf>
    <xf numFmtId="0" fontId="8" fillId="0" borderId="0" xfId="0" applyFont="1"/>
    <xf numFmtId="0" fontId="0" fillId="0" borderId="13" xfId="0" applyNumberFormat="1" applyFill="1" applyBorder="1" applyAlignment="1">
      <alignment horizontal="center" wrapText="1"/>
    </xf>
    <xf numFmtId="42" fontId="0" fillId="0" borderId="12" xfId="0" applyNumberFormat="1" applyFill="1" applyBorder="1" applyAlignment="1">
      <alignment horizontal="center" wrapText="1"/>
    </xf>
    <xf numFmtId="42" fontId="0" fillId="0" borderId="14" xfId="0" applyNumberFormat="1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quotePrefix="1" applyFill="1" applyBorder="1" applyAlignment="1">
      <alignment wrapText="1"/>
    </xf>
    <xf numFmtId="0" fontId="0" fillId="0" borderId="17" xfId="0" applyFill="1" applyBorder="1" applyAlignment="1">
      <alignment wrapText="1"/>
    </xf>
    <xf numFmtId="41" fontId="0" fillId="0" borderId="17" xfId="0" applyNumberFormat="1" applyFill="1" applyBorder="1" applyAlignment="1">
      <alignment horizontal="center" wrapText="1"/>
    </xf>
    <xf numFmtId="42" fontId="0" fillId="0" borderId="17" xfId="0" applyNumberFormat="1" applyFill="1" applyBorder="1" applyAlignment="1">
      <alignment horizontal="center" wrapText="1"/>
    </xf>
    <xf numFmtId="42" fontId="0" fillId="0" borderId="17" xfId="2" applyNumberFormat="1" applyFont="1" applyFill="1" applyBorder="1" applyAlignment="1">
      <alignment wrapText="1"/>
    </xf>
    <xf numFmtId="42" fontId="4" fillId="0" borderId="17" xfId="2" applyNumberFormat="1" applyFont="1" applyFill="1" applyBorder="1" applyAlignment="1"/>
    <xf numFmtId="0" fontId="0" fillId="0" borderId="18" xfId="0" applyFill="1" applyBorder="1" applyAlignment="1"/>
    <xf numFmtId="0" fontId="0" fillId="0" borderId="19" xfId="0" applyBorder="1" applyAlignment="1">
      <alignment vertical="top"/>
    </xf>
    <xf numFmtId="0" fontId="0" fillId="0" borderId="19" xfId="0" applyBorder="1" applyAlignment="1">
      <alignment horizontal="center" vertical="top"/>
    </xf>
    <xf numFmtId="0" fontId="0" fillId="0" borderId="19" xfId="0" applyBorder="1"/>
    <xf numFmtId="0" fontId="0" fillId="0" borderId="20" xfId="0" applyBorder="1" applyAlignment="1">
      <alignment vertical="top"/>
    </xf>
    <xf numFmtId="0" fontId="0" fillId="0" borderId="21" xfId="0" applyBorder="1"/>
    <xf numFmtId="0" fontId="8" fillId="5" borderId="22" xfId="0" applyFont="1" applyFill="1" applyBorder="1"/>
    <xf numFmtId="0" fontId="8" fillId="5" borderId="23" xfId="0" applyFont="1" applyFill="1" applyBorder="1" applyAlignment="1">
      <alignment vertical="center"/>
    </xf>
    <xf numFmtId="0" fontId="8" fillId="5" borderId="23" xfId="0" applyFont="1" applyFill="1" applyBorder="1"/>
    <xf numFmtId="41" fontId="8" fillId="5" borderId="23" xfId="0" applyNumberFormat="1" applyFont="1" applyFill="1" applyBorder="1" applyAlignment="1">
      <alignment horizontal="center"/>
    </xf>
    <xf numFmtId="165" fontId="8" fillId="5" borderId="23" xfId="2" applyNumberFormat="1" applyFont="1" applyFill="1" applyBorder="1" applyAlignment="1">
      <alignment horizontal="center"/>
    </xf>
    <xf numFmtId="0" fontId="8" fillId="5" borderId="24" xfId="0" applyFont="1" applyFill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2" fontId="0" fillId="0" borderId="13" xfId="0" applyNumberFormat="1" applyFill="1" applyBorder="1" applyAlignment="1">
      <alignment horizontal="center" wrapText="1"/>
    </xf>
    <xf numFmtId="42" fontId="0" fillId="0" borderId="12" xfId="0" applyNumberFormat="1" applyFill="1" applyBorder="1" applyAlignment="1">
      <alignment horizontal="center" wrapText="1"/>
    </xf>
    <xf numFmtId="42" fontId="0" fillId="0" borderId="14" xfId="0" applyNumberForma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42" fontId="0" fillId="0" borderId="17" xfId="1" applyNumberFormat="1" applyFont="1" applyFill="1" applyBorder="1" applyAlignment="1">
      <alignment horizontal="center" wrapText="1"/>
    </xf>
    <xf numFmtId="42" fontId="0" fillId="0" borderId="19" xfId="0" applyNumberFormat="1" applyFill="1" applyBorder="1" applyAlignment="1">
      <alignment horizontal="center" wrapText="1"/>
    </xf>
    <xf numFmtId="41" fontId="0" fillId="0" borderId="18" xfId="0" applyNumberFormat="1" applyFill="1" applyBorder="1" applyAlignment="1">
      <alignment wrapText="1"/>
    </xf>
    <xf numFmtId="0" fontId="0" fillId="0" borderId="19" xfId="0" applyFill="1" applyBorder="1" applyAlignment="1">
      <alignment horizontal="center" wrapText="1"/>
    </xf>
    <xf numFmtId="0" fontId="0" fillId="0" borderId="19" xfId="0" applyFill="1" applyBorder="1" applyAlignment="1">
      <alignment wrapText="1"/>
    </xf>
    <xf numFmtId="41" fontId="0" fillId="0" borderId="19" xfId="0" applyNumberFormat="1" applyFill="1" applyBorder="1" applyAlignment="1">
      <alignment horizontal="center" wrapText="1"/>
    </xf>
    <xf numFmtId="42" fontId="0" fillId="0" borderId="19" xfId="1" applyNumberFormat="1" applyFont="1" applyFill="1" applyBorder="1" applyAlignment="1">
      <alignment horizontal="center" wrapText="1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Border="1" applyAlignment="1">
      <alignment horizontal="center"/>
    </xf>
    <xf numFmtId="164" fontId="8" fillId="0" borderId="0" xfId="1" applyNumberFormat="1" applyFont="1" applyBorder="1"/>
    <xf numFmtId="0" fontId="8" fillId="0" borderId="0" xfId="0" applyFont="1" applyBorder="1"/>
    <xf numFmtId="0" fontId="0" fillId="0" borderId="20" xfId="0" applyFill="1" applyBorder="1" applyAlignment="1">
      <alignment wrapText="1"/>
    </xf>
    <xf numFmtId="41" fontId="0" fillId="0" borderId="21" xfId="0" applyNumberFormat="1" applyFill="1" applyBorder="1" applyAlignment="1">
      <alignment wrapText="1"/>
    </xf>
    <xf numFmtId="0" fontId="0" fillId="0" borderId="26" xfId="0" applyBorder="1"/>
    <xf numFmtId="0" fontId="8" fillId="0" borderId="25" xfId="0" applyFont="1" applyFill="1" applyBorder="1" applyAlignment="1">
      <alignment wrapText="1"/>
    </xf>
    <xf numFmtId="0" fontId="8" fillId="0" borderId="25" xfId="0" applyFont="1" applyFill="1" applyBorder="1" applyAlignment="1"/>
    <xf numFmtId="0" fontId="8" fillId="0" borderId="2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0" fillId="0" borderId="23" xfId="0" applyBorder="1"/>
    <xf numFmtId="0" fontId="0" fillId="0" borderId="24" xfId="0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2"/>
  <sheetViews>
    <sheetView tabSelected="1" view="pageBreakPreview" zoomScale="80" zoomScaleNormal="80" zoomScaleSheetLayoutView="80" workbookViewId="0">
      <selection activeCell="D21" sqref="D21"/>
    </sheetView>
  </sheetViews>
  <sheetFormatPr defaultRowHeight="15" x14ac:dyDescent="0.25"/>
  <cols>
    <col min="1" max="1" width="35.140625" bestFit="1" customWidth="1"/>
    <col min="2" max="2" width="10.42578125" style="2" customWidth="1"/>
    <col min="3" max="3" width="46.42578125" customWidth="1"/>
    <col min="4" max="4" width="9.42578125" style="3" customWidth="1"/>
    <col min="5" max="5" width="8" style="3" bestFit="1" customWidth="1"/>
    <col min="6" max="6" width="16.28515625" style="3" bestFit="1" customWidth="1"/>
    <col min="7" max="7" width="13.42578125" bestFit="1" customWidth="1"/>
    <col min="8" max="8" width="13.5703125" bestFit="1" customWidth="1"/>
    <col min="9" max="9" width="37.85546875" bestFit="1" customWidth="1"/>
  </cols>
  <sheetData>
    <row r="1" spans="1:12" ht="21" x14ac:dyDescent="0.3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12" ht="18.75" x14ac:dyDescent="0.3">
      <c r="A2" s="75" t="s">
        <v>42</v>
      </c>
      <c r="B2" s="75"/>
      <c r="C2" s="75"/>
      <c r="D2" s="75"/>
      <c r="E2" s="75"/>
      <c r="F2" s="75"/>
      <c r="G2" s="75"/>
      <c r="H2" s="75"/>
      <c r="I2" s="75"/>
    </row>
    <row r="3" spans="1:12" ht="16.899999999999999" customHeight="1" thickBot="1" x14ac:dyDescent="0.35">
      <c r="A3" s="12"/>
      <c r="B3" s="12"/>
      <c r="C3" s="12"/>
      <c r="D3" s="12"/>
      <c r="E3" s="12"/>
      <c r="F3" s="12"/>
      <c r="G3" s="12"/>
    </row>
    <row r="4" spans="1:12" ht="58.15" customHeight="1" thickBot="1" x14ac:dyDescent="0.3">
      <c r="A4" s="19" t="s">
        <v>1</v>
      </c>
      <c r="B4" s="20" t="s">
        <v>2</v>
      </c>
      <c r="C4" s="21" t="s">
        <v>21</v>
      </c>
      <c r="D4" s="20" t="s">
        <v>15</v>
      </c>
      <c r="E4" s="20" t="s">
        <v>16</v>
      </c>
      <c r="F4" s="20" t="s">
        <v>46</v>
      </c>
      <c r="G4" s="20" t="s">
        <v>43</v>
      </c>
      <c r="H4" s="20" t="s">
        <v>20</v>
      </c>
      <c r="I4" s="22" t="s">
        <v>22</v>
      </c>
      <c r="J4" s="1"/>
      <c r="K4" s="1"/>
      <c r="L4" s="1"/>
    </row>
    <row r="5" spans="1:12" s="1" customFormat="1" ht="60" x14ac:dyDescent="0.25">
      <c r="A5" s="25" t="s">
        <v>40</v>
      </c>
      <c r="B5" s="26" t="s">
        <v>11</v>
      </c>
      <c r="C5" s="27" t="s">
        <v>48</v>
      </c>
      <c r="D5" s="18" t="s">
        <v>3</v>
      </c>
      <c r="E5" s="18" t="s">
        <v>3</v>
      </c>
      <c r="F5" s="29">
        <v>14250000</v>
      </c>
      <c r="G5" s="30">
        <v>0</v>
      </c>
      <c r="H5" s="31">
        <v>468514</v>
      </c>
      <c r="I5" s="28" t="s">
        <v>25</v>
      </c>
    </row>
    <row r="6" spans="1:12" s="1" customFormat="1" ht="45" x14ac:dyDescent="0.25">
      <c r="A6" s="14" t="s">
        <v>28</v>
      </c>
      <c r="B6" s="4" t="s">
        <v>9</v>
      </c>
      <c r="C6" s="11" t="s">
        <v>47</v>
      </c>
      <c r="D6" s="5" t="s">
        <v>3</v>
      </c>
      <c r="E6" s="5" t="s">
        <v>3</v>
      </c>
      <c r="F6" s="32">
        <v>7000000</v>
      </c>
      <c r="G6" s="33">
        <f>9040+12495</f>
        <v>21535</v>
      </c>
      <c r="H6" s="34">
        <v>30830</v>
      </c>
      <c r="I6" s="24" t="s">
        <v>23</v>
      </c>
    </row>
    <row r="7" spans="1:12" s="1" customFormat="1" ht="45" x14ac:dyDescent="0.25">
      <c r="A7" s="14" t="s">
        <v>39</v>
      </c>
      <c r="B7" s="9" t="s">
        <v>11</v>
      </c>
      <c r="C7" s="11" t="s">
        <v>49</v>
      </c>
      <c r="D7" s="5">
        <v>270</v>
      </c>
      <c r="E7" s="5">
        <v>276</v>
      </c>
      <c r="F7" s="35">
        <v>3000000</v>
      </c>
      <c r="G7" s="36">
        <v>0</v>
      </c>
      <c r="H7" s="34">
        <v>25096.1</v>
      </c>
      <c r="I7" s="24"/>
    </row>
    <row r="8" spans="1:12" s="1" customFormat="1" ht="30" x14ac:dyDescent="0.25">
      <c r="A8" s="14" t="s">
        <v>27</v>
      </c>
      <c r="B8" s="7" t="s">
        <v>8</v>
      </c>
      <c r="C8" s="4" t="s">
        <v>45</v>
      </c>
      <c r="D8" s="5">
        <v>31</v>
      </c>
      <c r="E8" s="5">
        <v>36</v>
      </c>
      <c r="F8" s="37">
        <v>7300000</v>
      </c>
      <c r="G8" s="33">
        <f>34032+32687</f>
        <v>66719</v>
      </c>
      <c r="H8" s="34">
        <v>74583</v>
      </c>
      <c r="I8" s="24"/>
    </row>
    <row r="9" spans="1:12" s="1" customFormat="1" ht="60" x14ac:dyDescent="0.25">
      <c r="A9" s="23" t="s">
        <v>36</v>
      </c>
      <c r="B9" s="9" t="s">
        <v>13</v>
      </c>
      <c r="C9" s="11" t="s">
        <v>50</v>
      </c>
      <c r="D9" s="5">
        <v>48</v>
      </c>
      <c r="E9" s="5">
        <v>53</v>
      </c>
      <c r="F9" s="35">
        <v>4000000</v>
      </c>
      <c r="G9" s="38">
        <v>1689</v>
      </c>
      <c r="H9" s="34">
        <v>23717</v>
      </c>
      <c r="I9" s="24"/>
    </row>
    <row r="10" spans="1:12" s="1" customFormat="1" ht="45" x14ac:dyDescent="0.25">
      <c r="A10" s="55" t="s">
        <v>26</v>
      </c>
      <c r="B10" s="56" t="s">
        <v>5</v>
      </c>
      <c r="C10" s="57" t="s">
        <v>44</v>
      </c>
      <c r="D10" s="58">
        <v>100</v>
      </c>
      <c r="E10" s="58">
        <v>145</v>
      </c>
      <c r="F10" s="59">
        <v>14000000</v>
      </c>
      <c r="G10" s="60">
        <f>30341+15465</f>
        <v>45806</v>
      </c>
      <c r="H10" s="61">
        <v>0</v>
      </c>
      <c r="I10" s="62" t="s">
        <v>23</v>
      </c>
    </row>
    <row r="11" spans="1:12" x14ac:dyDescent="0.25">
      <c r="A11" s="66"/>
      <c r="B11" s="63"/>
      <c r="C11" s="63"/>
      <c r="D11" s="64"/>
      <c r="E11" s="64"/>
      <c r="F11" s="64"/>
      <c r="G11" s="63"/>
      <c r="H11" s="65"/>
      <c r="I11" s="67"/>
    </row>
    <row r="12" spans="1:12" s="51" customFormat="1" ht="15.75" thickBot="1" x14ac:dyDescent="0.3">
      <c r="A12" s="68" t="s">
        <v>85</v>
      </c>
      <c r="B12" s="69"/>
      <c r="C12" s="70"/>
      <c r="D12" s="71">
        <f>SUM(D7:D10)</f>
        <v>449</v>
      </c>
      <c r="E12" s="71">
        <f t="shared" ref="E12" si="0">SUM(E7:E10)</f>
        <v>510</v>
      </c>
      <c r="F12" s="72">
        <f>SUM(F5:F10)</f>
        <v>49550000</v>
      </c>
      <c r="G12" s="72">
        <f>SUM(G5:G10)</f>
        <v>135749</v>
      </c>
      <c r="H12" s="72">
        <f>SUM(H5:H10)</f>
        <v>622740.1</v>
      </c>
      <c r="I12" s="73"/>
    </row>
  </sheetData>
  <sortState ref="A5:I10">
    <sortCondition ref="A5:A10"/>
  </sortState>
  <mergeCells count="2">
    <mergeCell ref="A1:I1"/>
    <mergeCell ref="A2:I2"/>
  </mergeCells>
  <pageMargins left="0.7" right="0.7" top="0.25" bottom="0.25" header="0.3" footer="0.3"/>
  <pageSetup scale="64" fitToHeight="0" orientation="landscape" r:id="rId1"/>
  <headerFooter>
    <oddHeader>&amp;R&amp;D</oddHead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5"/>
  <sheetViews>
    <sheetView view="pageBreakPreview" zoomScale="90" zoomScaleNormal="80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3" sqref="C13"/>
    </sheetView>
  </sheetViews>
  <sheetFormatPr defaultRowHeight="15" x14ac:dyDescent="0.25"/>
  <cols>
    <col min="1" max="1" width="29.7109375" customWidth="1"/>
    <col min="2" max="2" width="10.42578125" style="8" customWidth="1"/>
    <col min="3" max="3" width="46.28515625" customWidth="1"/>
    <col min="4" max="4" width="9.42578125" style="3" customWidth="1"/>
    <col min="5" max="5" width="8" style="3" customWidth="1"/>
    <col min="6" max="9" width="14.140625" customWidth="1"/>
    <col min="10" max="10" width="38.7109375" customWidth="1"/>
  </cols>
  <sheetData>
    <row r="1" spans="1:12" ht="21" x14ac:dyDescent="0.3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2" ht="16.899999999999999" customHeight="1" x14ac:dyDescent="0.3">
      <c r="A2" s="75" t="s">
        <v>51</v>
      </c>
      <c r="B2" s="75"/>
      <c r="C2" s="75"/>
      <c r="D2" s="75"/>
      <c r="E2" s="75"/>
      <c r="F2" s="75"/>
      <c r="G2" s="75"/>
      <c r="H2" s="75"/>
      <c r="I2" s="75"/>
      <c r="J2" s="75"/>
    </row>
    <row r="3" spans="1:12" ht="16.899999999999999" customHeight="1" thickBot="1" x14ac:dyDescent="0.4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2" ht="46.5" customHeight="1" thickBot="1" x14ac:dyDescent="0.3">
      <c r="A4" s="19" t="s">
        <v>1</v>
      </c>
      <c r="B4" s="20" t="s">
        <v>2</v>
      </c>
      <c r="C4" s="21" t="s">
        <v>24</v>
      </c>
      <c r="D4" s="20" t="s">
        <v>17</v>
      </c>
      <c r="E4" s="20" t="s">
        <v>16</v>
      </c>
      <c r="F4" s="20" t="s">
        <v>46</v>
      </c>
      <c r="G4" s="48" t="s">
        <v>52</v>
      </c>
      <c r="H4" s="48" t="s">
        <v>18</v>
      </c>
      <c r="I4" s="20" t="s">
        <v>19</v>
      </c>
      <c r="J4" s="43" t="s">
        <v>22</v>
      </c>
      <c r="K4" s="1"/>
      <c r="L4" s="1"/>
    </row>
    <row r="5" spans="1:12" s="1" customFormat="1" ht="30" customHeight="1" x14ac:dyDescent="0.25">
      <c r="A5" s="15" t="s">
        <v>55</v>
      </c>
      <c r="B5" s="16" t="s">
        <v>7</v>
      </c>
      <c r="C5" s="17" t="s">
        <v>75</v>
      </c>
      <c r="D5" s="18">
        <v>175</v>
      </c>
      <c r="E5" s="18" t="s">
        <v>3</v>
      </c>
      <c r="F5" s="39">
        <v>20000000</v>
      </c>
      <c r="G5" s="49" t="s">
        <v>74</v>
      </c>
      <c r="H5" s="50" t="s">
        <v>72</v>
      </c>
      <c r="I5" s="42" t="s">
        <v>53</v>
      </c>
      <c r="J5" s="44" t="s">
        <v>54</v>
      </c>
    </row>
    <row r="6" spans="1:12" s="1" customFormat="1" ht="30" x14ac:dyDescent="0.25">
      <c r="A6" s="14" t="s">
        <v>31</v>
      </c>
      <c r="B6" s="6" t="s">
        <v>7</v>
      </c>
      <c r="C6" s="4" t="s">
        <v>76</v>
      </c>
      <c r="D6" s="5">
        <v>100</v>
      </c>
      <c r="E6" s="5">
        <v>186</v>
      </c>
      <c r="F6" s="40">
        <v>1500000</v>
      </c>
      <c r="G6" s="46">
        <v>150000</v>
      </c>
      <c r="H6" s="37">
        <v>0</v>
      </c>
      <c r="I6" s="53">
        <f>G6+H6</f>
        <v>150000</v>
      </c>
      <c r="J6" s="45" t="s">
        <v>56</v>
      </c>
    </row>
    <row r="7" spans="1:12" s="1" customFormat="1" ht="60" x14ac:dyDescent="0.25">
      <c r="A7" s="14" t="s">
        <v>34</v>
      </c>
      <c r="B7" s="6" t="s">
        <v>10</v>
      </c>
      <c r="C7" s="4" t="s">
        <v>58</v>
      </c>
      <c r="D7" s="5" t="s">
        <v>3</v>
      </c>
      <c r="E7" s="5" t="s">
        <v>3</v>
      </c>
      <c r="F7" s="33">
        <v>0</v>
      </c>
      <c r="G7" s="52" t="s">
        <v>84</v>
      </c>
      <c r="H7" s="37" t="s">
        <v>72</v>
      </c>
      <c r="I7" s="54" t="s">
        <v>41</v>
      </c>
      <c r="J7" s="45" t="s">
        <v>57</v>
      </c>
    </row>
    <row r="8" spans="1:12" s="1" customFormat="1" ht="45" x14ac:dyDescent="0.25">
      <c r="A8" s="14" t="s">
        <v>32</v>
      </c>
      <c r="B8" s="6" t="s">
        <v>8</v>
      </c>
      <c r="C8" s="4" t="s">
        <v>79</v>
      </c>
      <c r="D8" s="5">
        <v>40</v>
      </c>
      <c r="E8" s="5">
        <v>52</v>
      </c>
      <c r="F8" s="40">
        <v>3500000</v>
      </c>
      <c r="G8" s="33">
        <v>400000</v>
      </c>
      <c r="H8" s="33">
        <v>0</v>
      </c>
      <c r="I8" s="53">
        <f>G8+H8</f>
        <v>400000</v>
      </c>
      <c r="J8" s="45"/>
    </row>
    <row r="9" spans="1:12" s="1" customFormat="1" x14ac:dyDescent="0.25">
      <c r="A9" s="14" t="s">
        <v>29</v>
      </c>
      <c r="B9" s="6" t="s">
        <v>4</v>
      </c>
      <c r="C9" s="10" t="s">
        <v>60</v>
      </c>
      <c r="D9" s="5">
        <v>745</v>
      </c>
      <c r="E9" s="5">
        <v>811</v>
      </c>
      <c r="F9" s="40">
        <v>50000000</v>
      </c>
      <c r="G9" s="33">
        <v>785700</v>
      </c>
      <c r="H9" s="33">
        <v>214300</v>
      </c>
      <c r="I9" s="53">
        <f>G9+H9</f>
        <v>1000000</v>
      </c>
      <c r="J9" s="45" t="s">
        <v>59</v>
      </c>
    </row>
    <row r="10" spans="1:12" s="1" customFormat="1" ht="45" x14ac:dyDescent="0.25">
      <c r="A10" s="14" t="s">
        <v>35</v>
      </c>
      <c r="B10" s="6" t="s">
        <v>11</v>
      </c>
      <c r="C10" s="4" t="s">
        <v>61</v>
      </c>
      <c r="D10" s="5">
        <v>270</v>
      </c>
      <c r="E10" s="5">
        <v>276</v>
      </c>
      <c r="F10" s="40">
        <v>3000000</v>
      </c>
      <c r="G10" s="33">
        <v>100000</v>
      </c>
      <c r="H10" s="37">
        <v>250000</v>
      </c>
      <c r="I10" s="53">
        <f>G10+H10</f>
        <v>350000</v>
      </c>
      <c r="J10" s="45"/>
    </row>
    <row r="11" spans="1:12" s="1" customFormat="1" ht="30" x14ac:dyDescent="0.25">
      <c r="A11" s="14" t="s">
        <v>27</v>
      </c>
      <c r="B11" s="6" t="s">
        <v>8</v>
      </c>
      <c r="C11" s="4" t="s">
        <v>62</v>
      </c>
      <c r="D11" s="5">
        <v>31</v>
      </c>
      <c r="E11" s="5">
        <v>40</v>
      </c>
      <c r="F11" s="40">
        <v>10500000</v>
      </c>
      <c r="G11" s="33">
        <v>190000</v>
      </c>
      <c r="H11" s="33">
        <v>10000</v>
      </c>
      <c r="I11" s="53">
        <f>G11+H11</f>
        <v>200000</v>
      </c>
      <c r="J11" s="45" t="s">
        <v>59</v>
      </c>
    </row>
    <row r="12" spans="1:12" s="1" customFormat="1" ht="78" customHeight="1" x14ac:dyDescent="0.25">
      <c r="A12" s="14" t="s">
        <v>80</v>
      </c>
      <c r="B12" s="6" t="s">
        <v>81</v>
      </c>
      <c r="C12" s="4" t="s">
        <v>82</v>
      </c>
      <c r="D12" s="5">
        <v>700</v>
      </c>
      <c r="E12" s="5" t="s">
        <v>3</v>
      </c>
      <c r="F12" s="33">
        <v>350000000</v>
      </c>
      <c r="G12" s="33">
        <v>0</v>
      </c>
      <c r="H12" s="37" t="s">
        <v>41</v>
      </c>
      <c r="I12" s="53" t="s">
        <v>41</v>
      </c>
      <c r="J12" s="45" t="s">
        <v>83</v>
      </c>
    </row>
    <row r="13" spans="1:12" s="1" customFormat="1" ht="30" x14ac:dyDescent="0.25">
      <c r="A13" s="14" t="s">
        <v>36</v>
      </c>
      <c r="B13" s="6" t="s">
        <v>12</v>
      </c>
      <c r="C13" s="4" t="s">
        <v>63</v>
      </c>
      <c r="D13" s="5">
        <v>55</v>
      </c>
      <c r="E13" s="5">
        <v>53</v>
      </c>
      <c r="F13" s="40">
        <v>4000000</v>
      </c>
      <c r="G13" s="33">
        <v>108000</v>
      </c>
      <c r="H13" s="37">
        <v>0</v>
      </c>
      <c r="I13" s="53">
        <v>108000</v>
      </c>
      <c r="J13" s="45"/>
    </row>
    <row r="14" spans="1:12" s="1" customFormat="1" ht="33" customHeight="1" x14ac:dyDescent="0.25">
      <c r="A14" s="14" t="s">
        <v>37</v>
      </c>
      <c r="B14" s="6" t="s">
        <v>66</v>
      </c>
      <c r="C14" s="4" t="s">
        <v>64</v>
      </c>
      <c r="D14" s="5">
        <v>400</v>
      </c>
      <c r="E14" s="41" t="s">
        <v>3</v>
      </c>
      <c r="F14" s="40">
        <v>13000000</v>
      </c>
      <c r="G14" s="33">
        <v>0</v>
      </c>
      <c r="H14" s="37" t="s">
        <v>41</v>
      </c>
      <c r="I14" s="53" t="s">
        <v>41</v>
      </c>
      <c r="J14" s="45"/>
    </row>
    <row r="15" spans="1:12" s="1" customFormat="1" ht="30" x14ac:dyDescent="0.25">
      <c r="A15" s="14" t="s">
        <v>30</v>
      </c>
      <c r="B15" s="6" t="s">
        <v>6</v>
      </c>
      <c r="C15" s="4" t="s">
        <v>65</v>
      </c>
      <c r="D15" s="5" t="s">
        <v>3</v>
      </c>
      <c r="E15" s="5" t="s">
        <v>3</v>
      </c>
      <c r="F15" s="33">
        <v>0</v>
      </c>
      <c r="G15" s="76" t="s">
        <v>71</v>
      </c>
      <c r="H15" s="77"/>
      <c r="I15" s="78"/>
      <c r="J15" s="45"/>
    </row>
    <row r="16" spans="1:12" s="1" customFormat="1" x14ac:dyDescent="0.25">
      <c r="A16" s="14" t="s">
        <v>33</v>
      </c>
      <c r="B16" s="6" t="s">
        <v>9</v>
      </c>
      <c r="C16" s="4" t="s">
        <v>67</v>
      </c>
      <c r="D16" s="5">
        <v>55</v>
      </c>
      <c r="E16" s="5">
        <v>66</v>
      </c>
      <c r="F16" s="40">
        <v>3000000</v>
      </c>
      <c r="G16" s="33">
        <v>75000</v>
      </c>
      <c r="H16" s="33">
        <v>0</v>
      </c>
      <c r="I16" s="53">
        <f>G16+H16</f>
        <v>75000</v>
      </c>
      <c r="J16" s="45"/>
    </row>
    <row r="17" spans="1:10" s="1" customFormat="1" ht="45" x14ac:dyDescent="0.25">
      <c r="A17" s="55" t="s">
        <v>38</v>
      </c>
      <c r="B17" s="79" t="s">
        <v>14</v>
      </c>
      <c r="C17" s="57" t="s">
        <v>78</v>
      </c>
      <c r="D17" s="58">
        <v>314</v>
      </c>
      <c r="E17" s="58" t="s">
        <v>3</v>
      </c>
      <c r="F17" s="80">
        <v>70000000</v>
      </c>
      <c r="G17" s="59">
        <v>0</v>
      </c>
      <c r="H17" s="59" t="s">
        <v>41</v>
      </c>
      <c r="I17" s="81" t="s">
        <v>68</v>
      </c>
      <c r="J17" s="82" t="s">
        <v>70</v>
      </c>
    </row>
    <row r="18" spans="1:10" s="1" customFormat="1" x14ac:dyDescent="0.25">
      <c r="A18" s="93"/>
      <c r="B18" s="83"/>
      <c r="C18" s="84"/>
      <c r="D18" s="85"/>
      <c r="E18" s="85"/>
      <c r="F18" s="86"/>
      <c r="G18" s="81"/>
      <c r="H18" s="81"/>
      <c r="I18" s="81"/>
      <c r="J18" s="94"/>
    </row>
    <row r="19" spans="1:10" x14ac:dyDescent="0.25">
      <c r="A19" s="96" t="s">
        <v>77</v>
      </c>
      <c r="B19" s="88"/>
      <c r="C19" s="89"/>
      <c r="D19" s="90"/>
      <c r="E19" s="90"/>
      <c r="F19" s="91"/>
      <c r="G19" s="92"/>
      <c r="H19" s="87"/>
      <c r="I19" s="87"/>
      <c r="J19" s="95"/>
    </row>
    <row r="20" spans="1:10" x14ac:dyDescent="0.25">
      <c r="A20" s="97" t="s">
        <v>73</v>
      </c>
      <c r="B20" s="88"/>
      <c r="C20" s="89"/>
      <c r="D20" s="90"/>
      <c r="E20" s="90"/>
      <c r="F20" s="91"/>
      <c r="G20" s="92"/>
      <c r="H20" s="87"/>
      <c r="I20" s="87"/>
      <c r="J20" s="95"/>
    </row>
    <row r="21" spans="1:10" ht="15" customHeight="1" thickBot="1" x14ac:dyDescent="0.3">
      <c r="A21" s="98" t="s">
        <v>69</v>
      </c>
      <c r="B21" s="99"/>
      <c r="C21" s="99"/>
      <c r="D21" s="99"/>
      <c r="E21" s="99"/>
      <c r="F21" s="99"/>
      <c r="G21" s="99"/>
      <c r="H21" s="100"/>
      <c r="I21" s="100"/>
      <c r="J21" s="101"/>
    </row>
    <row r="25" spans="1:10" x14ac:dyDescent="0.25">
      <c r="C25" s="47"/>
    </row>
  </sheetData>
  <sortState ref="A5:I17">
    <sortCondition ref="A5:A17"/>
  </sortState>
  <mergeCells count="4">
    <mergeCell ref="A1:J1"/>
    <mergeCell ref="A2:J2"/>
    <mergeCell ref="A21:G21"/>
    <mergeCell ref="G15:I15"/>
  </mergeCells>
  <pageMargins left="0.7" right="0.7" top="0.25" bottom="0.25" header="0.3" footer="0.3"/>
  <pageSetup paperSize="5" scale="80" fitToHeight="0" orientation="landscape" r:id="rId1"/>
  <headerFooter>
    <oddHeader>&amp;R&amp;D</oddHead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Tax Abatements</vt:lpstr>
      <vt:lpstr>380 Agreements</vt:lpstr>
      <vt:lpstr>'380 Agreements'!Print_Area</vt:lpstr>
      <vt:lpstr>'Tax Abatements'!Print_Area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Haines</dc:creator>
  <cp:lastModifiedBy>Lisa Haines</cp:lastModifiedBy>
  <cp:lastPrinted>2017-09-27T20:22:59Z</cp:lastPrinted>
  <dcterms:created xsi:type="dcterms:W3CDTF">2017-05-26T16:42:36Z</dcterms:created>
  <dcterms:modified xsi:type="dcterms:W3CDTF">2017-09-27T20:23:00Z</dcterms:modified>
</cp:coreProperties>
</file>