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axes\Hotel_Tax\HOT form\"/>
    </mc:Choice>
  </mc:AlternateContent>
  <bookViews>
    <workbookView xWindow="0" yWindow="0" windowWidth="23040" windowHeight="9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Sheet1!$A$1:$N$51</definedName>
  </definedNames>
  <calcPr calcId="171027"/>
</workbook>
</file>

<file path=xl/calcChain.xml><?xml version="1.0" encoding="utf-8"?>
<calcChain xmlns="http://schemas.openxmlformats.org/spreadsheetml/2006/main">
  <c r="L11" i="1" l="1"/>
  <c r="I11" i="1" l="1"/>
  <c r="I10" i="1" s="1"/>
  <c r="I9" i="1" l="1"/>
  <c r="H21" i="1"/>
  <c r="H19" i="1"/>
  <c r="H17" i="1" l="1"/>
  <c r="H27" i="1" l="1"/>
  <c r="H33" i="1" l="1"/>
  <c r="H29" i="1"/>
  <c r="H35" i="1"/>
  <c r="H31" i="1"/>
  <c r="H37" i="1" l="1"/>
  <c r="H23" i="1" s="1"/>
</calcChain>
</file>

<file path=xl/sharedStrings.xml><?xml version="1.0" encoding="utf-8"?>
<sst xmlns="http://schemas.openxmlformats.org/spreadsheetml/2006/main" count="52" uniqueCount="50">
  <si>
    <t>Name of Hotel / Motel:</t>
  </si>
  <si>
    <t>Address of Hotel / Motel:</t>
  </si>
  <si>
    <t>City, State, Zip:</t>
  </si>
  <si>
    <t>Telephone:</t>
  </si>
  <si>
    <t>Hotel Occupancy Tax Due Computation</t>
  </si>
  <si>
    <t>A</t>
  </si>
  <si>
    <t>D</t>
  </si>
  <si>
    <t>E</t>
  </si>
  <si>
    <t>F</t>
  </si>
  <si>
    <t>Penalty and Interest Computation*</t>
  </si>
  <si>
    <t>G</t>
  </si>
  <si>
    <t xml:space="preserve">10% Interest (per annum) - 60 days past due:  </t>
  </si>
  <si>
    <t>B</t>
  </si>
  <si>
    <t>C</t>
  </si>
  <si>
    <t>Total Taxable Receipts</t>
  </si>
  <si>
    <t xml:space="preserve">Date </t>
  </si>
  <si>
    <t>221 E. Main Street</t>
  </si>
  <si>
    <t>Return this report and payment to :</t>
  </si>
  <si>
    <t>CITY OF ROUND ROCK</t>
  </si>
  <si>
    <t>For assistance please call the Finance Department at:</t>
  </si>
  <si>
    <t>(512) 218-5433</t>
  </si>
  <si>
    <t>TOTAL PENALTY AND INTEREST DUE:</t>
  </si>
  <si>
    <t xml:space="preserve">5% Penalty - 1-30 days past due:  </t>
  </si>
  <si>
    <t xml:space="preserve">10% Penalty - 31-60 days past due:  </t>
  </si>
  <si>
    <t>15% Penalty - 61-90 days past due:</t>
  </si>
  <si>
    <t>H</t>
  </si>
  <si>
    <t>F x .10 = H</t>
  </si>
  <si>
    <t>I certify that the above information is true and correct.</t>
  </si>
  <si>
    <t>Name</t>
  </si>
  <si>
    <t>Title</t>
  </si>
  <si>
    <t>Portion of Tax at 7%:</t>
  </si>
  <si>
    <t>Total Tax Owed (9%):</t>
  </si>
  <si>
    <t>Portion of Tax at 2%:</t>
  </si>
  <si>
    <t>This amount includes the total tax owed and any applicable penalty and interest.</t>
  </si>
  <si>
    <t>I</t>
  </si>
  <si>
    <t>J</t>
  </si>
  <si>
    <t>Total From Line B Above</t>
  </si>
  <si>
    <r>
      <t xml:space="preserve">*Penalty and Interest is in addition to the amount of tax owed in line B and should be included at the time of payment of taxes only when taxes are postmarked/paid </t>
    </r>
    <r>
      <rPr>
        <u/>
        <sz val="10"/>
        <rFont val="Calibri"/>
        <family val="2"/>
      </rPr>
      <t>after</t>
    </r>
    <r>
      <rPr>
        <sz val="10"/>
        <rFont val="Calibri"/>
        <family val="2"/>
      </rPr>
      <t xml:space="preserve"> the due date. Complete this section when applicable.</t>
    </r>
  </si>
  <si>
    <t>F x .05 = G</t>
  </si>
  <si>
    <t>F x .15 = I</t>
  </si>
  <si>
    <t>TOTAL PAYMENT AMOUNT:</t>
  </si>
  <si>
    <t>Year:</t>
  </si>
  <si>
    <t>Month:</t>
  </si>
  <si>
    <t>Monthly Report for:</t>
  </si>
  <si>
    <t>select</t>
  </si>
  <si>
    <t>Submitted</t>
  </si>
  <si>
    <t>End of mo.</t>
  </si>
  <si>
    <t>Due date</t>
  </si>
  <si>
    <t>Intadd</t>
  </si>
  <si>
    <t>Round Rock, TX 78664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</si>
</sst>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1"/>
      <name val="Calibri"/>
      <family val="2"/>
    </font>
    <font>
      <b/>
      <sz val="14"/>
      <color indexed="6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62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3"/>
      <name val="Calibri"/>
      <family val="2"/>
    </font>
    <font>
      <sz val="14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name val="Calibri"/>
      <family val="2"/>
    </font>
    <font>
      <sz val="14"/>
      <color theme="1"/>
      <name val="Calibri"/>
      <family val="2"/>
    </font>
    <font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2"/>
      <color theme="0" tint="-0.249977111117893"/>
      <name val="Calibri"/>
      <family val="2"/>
    </font>
    <font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Border="1"/>
    <xf numFmtId="0" fontId="14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44" fontId="17" fillId="0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44" fontId="11" fillId="2" borderId="0" xfId="2" applyFont="1" applyFill="1" applyBorder="1" applyAlignment="1" applyProtection="1">
      <alignment vertical="center"/>
      <protection locked="0"/>
    </xf>
    <xf numFmtId="44" fontId="2" fillId="2" borderId="0" xfId="2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/>
    <xf numFmtId="0" fontId="3" fillId="2" borderId="0" xfId="1" applyFont="1" applyFill="1" applyBorder="1" applyAlignment="1" applyProtection="1">
      <alignment vertical="center" wrapText="1"/>
      <protection locked="0"/>
    </xf>
    <xf numFmtId="44" fontId="12" fillId="2" borderId="0" xfId="2" applyFont="1" applyFill="1" applyBorder="1" applyAlignment="1" applyProtection="1">
      <alignment vertical="center"/>
      <protection locked="0"/>
    </xf>
    <xf numFmtId="0" fontId="13" fillId="2" borderId="2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3" fillId="2" borderId="0" xfId="1" applyFont="1" applyFill="1" applyBorder="1" applyAlignment="1" applyProtection="1">
      <alignment horizontal="center" wrapText="1"/>
      <protection locked="0"/>
    </xf>
    <xf numFmtId="44" fontId="5" fillId="2" borderId="0" xfId="2" applyFont="1" applyFill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44" fontId="23" fillId="0" borderId="0" xfId="1" applyNumberFormat="1" applyFont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44" fontId="17" fillId="0" borderId="0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/>
    </xf>
    <xf numFmtId="44" fontId="20" fillId="0" borderId="0" xfId="2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24" fillId="0" borderId="10" xfId="1" applyNumberFormat="1" applyFont="1" applyBorder="1" applyAlignment="1" applyProtection="1">
      <alignment vertical="center"/>
      <protection locked="0"/>
    </xf>
    <xf numFmtId="44" fontId="24" fillId="0" borderId="0" xfId="1" applyNumberFormat="1" applyFont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14" fontId="2" fillId="0" borderId="0" xfId="1" applyNumberFormat="1" applyFont="1" applyFill="1" applyBorder="1" applyAlignment="1" applyProtection="1">
      <alignment horizontal="center" vertical="center"/>
    </xf>
    <xf numFmtId="14" fontId="1" fillId="0" borderId="0" xfId="1" applyNumberFormat="1"/>
    <xf numFmtId="14" fontId="5" fillId="0" borderId="0" xfId="3" applyNumberFormat="1" applyFont="1" applyFill="1" applyBorder="1" applyAlignment="1" applyProtection="1">
      <alignment horizontal="center" vertical="center"/>
      <protection locked="0"/>
    </xf>
    <xf numFmtId="164" fontId="28" fillId="0" borderId="1" xfId="1" applyNumberFormat="1" applyFont="1" applyFill="1" applyBorder="1" applyAlignment="1" applyProtection="1">
      <alignment horizontal="center" vertical="center"/>
      <protection locked="0" hidden="1"/>
    </xf>
    <xf numFmtId="164" fontId="28" fillId="0" borderId="1" xfId="1" applyNumberFormat="1" applyFont="1" applyFill="1" applyBorder="1" applyAlignment="1" applyProtection="1">
      <alignment vertical="center"/>
      <protection locked="0" hidden="1"/>
    </xf>
    <xf numFmtId="164" fontId="28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28" fillId="0" borderId="0" xfId="1" applyNumberFormat="1" applyFont="1" applyFill="1" applyBorder="1" applyAlignment="1" applyProtection="1">
      <alignment vertical="center"/>
      <protection locked="0" hidden="1"/>
    </xf>
    <xf numFmtId="164" fontId="29" fillId="0" borderId="0" xfId="0" applyNumberFormat="1" applyFont="1" applyProtection="1">
      <protection locked="0" hidden="1"/>
    </xf>
    <xf numFmtId="164" fontId="30" fillId="2" borderId="0" xfId="1" applyNumberFormat="1" applyFont="1" applyFill="1" applyBorder="1" applyAlignment="1" applyProtection="1">
      <alignment horizontal="center" vertical="center"/>
      <protection locked="0"/>
    </xf>
    <xf numFmtId="164" fontId="31" fillId="2" borderId="0" xfId="1" applyNumberFormat="1" applyFont="1" applyFill="1" applyBorder="1" applyAlignment="1" applyProtection="1">
      <alignment horizontal="center" vertical="center"/>
      <protection locked="0" hidden="1"/>
    </xf>
    <xf numFmtId="164" fontId="30" fillId="2" borderId="0" xfId="2" applyNumberFormat="1" applyFont="1" applyFill="1" applyBorder="1" applyAlignment="1" applyProtection="1">
      <alignment horizontal="center" vertical="center"/>
      <protection locked="0" hidden="1"/>
    </xf>
    <xf numFmtId="164" fontId="32" fillId="2" borderId="0" xfId="1" applyNumberFormat="1" applyFont="1" applyFill="1" applyProtection="1">
      <protection hidden="1"/>
    </xf>
    <xf numFmtId="44" fontId="5" fillId="0" borderId="0" xfId="1" applyNumberFormat="1" applyFont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7" fillId="0" borderId="3" xfId="1" applyFont="1" applyFill="1" applyBorder="1" applyAlignment="1" applyProtection="1">
      <alignment horizontal="left" vertical="top"/>
      <protection locked="0"/>
    </xf>
    <xf numFmtId="44" fontId="5" fillId="2" borderId="4" xfId="2" applyNumberFormat="1" applyFont="1" applyFill="1" applyBorder="1" applyAlignment="1" applyProtection="1">
      <alignment horizontal="center" vertical="center"/>
      <protection locked="0"/>
    </xf>
    <xf numFmtId="44" fontId="5" fillId="2" borderId="5" xfId="2" applyNumberFormat="1" applyFont="1" applyFill="1" applyBorder="1" applyAlignment="1" applyProtection="1">
      <alignment horizontal="center" vertical="center"/>
      <protection locked="0"/>
    </xf>
    <xf numFmtId="44" fontId="5" fillId="2" borderId="6" xfId="2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left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  <protection locked="0"/>
    </xf>
    <xf numFmtId="44" fontId="8" fillId="2" borderId="4" xfId="2" applyNumberFormat="1" applyFont="1" applyFill="1" applyBorder="1" applyAlignment="1" applyProtection="1">
      <alignment horizontal="center" vertical="center"/>
      <protection locked="0"/>
    </xf>
    <xf numFmtId="44" fontId="8" fillId="2" borderId="5" xfId="2" applyNumberFormat="1" applyFont="1" applyFill="1" applyBorder="1" applyAlignment="1" applyProtection="1">
      <alignment horizontal="center" vertical="center"/>
      <protection locked="0"/>
    </xf>
    <xf numFmtId="44" fontId="8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right" vertical="top" wrapText="1"/>
      <protection locked="0"/>
    </xf>
    <xf numFmtId="44" fontId="5" fillId="2" borderId="4" xfId="1" applyNumberFormat="1" applyFont="1" applyFill="1" applyBorder="1" applyAlignment="1" applyProtection="1">
      <alignment horizontal="center" vertical="top" wrapText="1"/>
      <protection locked="0"/>
    </xf>
    <xf numFmtId="44" fontId="5" fillId="2" borderId="5" xfId="1" applyNumberFormat="1" applyFont="1" applyFill="1" applyBorder="1" applyAlignment="1" applyProtection="1">
      <alignment horizontal="center" vertical="top" wrapText="1"/>
      <protection locked="0"/>
    </xf>
    <xf numFmtId="44" fontId="5" fillId="2" borderId="6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/>
      <protection locked="0"/>
    </xf>
    <xf numFmtId="44" fontId="16" fillId="0" borderId="4" xfId="1" applyNumberFormat="1" applyFont="1" applyBorder="1" applyAlignment="1" applyProtection="1">
      <alignment horizontal="center" vertical="center"/>
      <protection locked="0"/>
    </xf>
    <xf numFmtId="44" fontId="16" fillId="0" borderId="5" xfId="1" applyNumberFormat="1" applyFont="1" applyBorder="1" applyAlignment="1" applyProtection="1">
      <alignment horizontal="center" vertical="center"/>
      <protection locked="0"/>
    </xf>
    <xf numFmtId="44" fontId="16" fillId="0" borderId="6" xfId="1" applyNumberFormat="1" applyFont="1" applyBorder="1" applyAlignment="1" applyProtection="1">
      <alignment horizontal="center" vertical="center"/>
      <protection locked="0"/>
    </xf>
    <xf numFmtId="44" fontId="2" fillId="2" borderId="0" xfId="2" applyFont="1" applyFill="1" applyBorder="1" applyAlignment="1" applyProtection="1">
      <alignment horizontal="left" vertical="center" wrapText="1"/>
      <protection locked="0"/>
    </xf>
    <xf numFmtId="44" fontId="2" fillId="2" borderId="2" xfId="2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14" fillId="0" borderId="3" xfId="1" applyFont="1" applyFill="1" applyBorder="1" applyAlignment="1" applyProtection="1">
      <alignment horizontal="left" vertical="center"/>
      <protection locked="0"/>
    </xf>
    <xf numFmtId="0" fontId="14" fillId="0" borderId="3" xfId="1" applyFont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 applyAlignment="1" applyProtection="1">
      <alignment horizontal="left"/>
      <protection locked="0"/>
    </xf>
    <xf numFmtId="0" fontId="14" fillId="0" borderId="0" xfId="1" applyFont="1" applyFill="1" applyBorder="1" applyAlignment="1" applyProtection="1">
      <alignment horizontal="right" vertical="center"/>
      <protection locked="0"/>
    </xf>
    <xf numFmtId="44" fontId="26" fillId="0" borderId="13" xfId="2" applyFont="1" applyBorder="1" applyAlignment="1" applyProtection="1">
      <alignment horizontal="center" vertical="center"/>
      <protection locked="0"/>
    </xf>
    <xf numFmtId="0" fontId="18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44" fontId="17" fillId="0" borderId="13" xfId="2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/>
    </xf>
    <xf numFmtId="44" fontId="17" fillId="0" borderId="15" xfId="1" applyNumberFormat="1" applyFont="1" applyBorder="1" applyAlignment="1" applyProtection="1">
      <alignment horizontal="center" vertical="center"/>
      <protection locked="0"/>
    </xf>
    <xf numFmtId="44" fontId="17" fillId="0" borderId="16" xfId="1" applyNumberFormat="1" applyFont="1" applyBorder="1" applyAlignment="1" applyProtection="1">
      <alignment horizontal="center" vertical="center"/>
      <protection locked="0"/>
    </xf>
    <xf numFmtId="44" fontId="17" fillId="0" borderId="17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showGridLines="0" tabSelected="1" view="pageLayout" zoomScaleNormal="100" workbookViewId="0">
      <selection activeCell="G11" sqref="G11"/>
    </sheetView>
  </sheetViews>
  <sheetFormatPr defaultRowHeight="15" x14ac:dyDescent="0.25"/>
  <cols>
    <col min="1" max="8" width="7.7109375" customWidth="1"/>
    <col min="9" max="9" width="8.7109375" customWidth="1"/>
    <col min="10" max="11" width="7.7109375" customWidth="1"/>
    <col min="12" max="12" width="10.5703125" customWidth="1"/>
    <col min="13" max="13" width="7.7109375" customWidth="1"/>
    <col min="14" max="14" width="11.85546875" bestFit="1" customWidth="1"/>
    <col min="15" max="15" width="10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0.100000000000001" customHeight="1" x14ac:dyDescent="0.25">
      <c r="A3" s="20" t="s">
        <v>0</v>
      </c>
      <c r="B3" s="1"/>
      <c r="C3" s="1"/>
      <c r="D3" s="16"/>
      <c r="E3" s="85"/>
      <c r="F3" s="85"/>
      <c r="G3" s="85"/>
      <c r="H3" s="85"/>
      <c r="I3" s="85"/>
      <c r="J3" s="85"/>
      <c r="K3" s="85"/>
      <c r="L3" s="85"/>
      <c r="M3" s="85"/>
      <c r="N3" s="85"/>
      <c r="O3" s="1"/>
    </row>
    <row r="4" spans="1:16" ht="8.1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"/>
    </row>
    <row r="5" spans="1:16" ht="20.100000000000001" customHeight="1" x14ac:dyDescent="0.25">
      <c r="A5" s="21" t="s">
        <v>1</v>
      </c>
      <c r="B5" s="1"/>
      <c r="C5" s="1"/>
      <c r="D5" s="2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9"/>
    </row>
    <row r="6" spans="1:16" ht="8.1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"/>
    </row>
    <row r="7" spans="1:16" ht="20.100000000000001" customHeight="1" x14ac:dyDescent="0.3">
      <c r="A7" s="127" t="s">
        <v>2</v>
      </c>
      <c r="B7" s="127"/>
      <c r="C7" s="127"/>
      <c r="D7" s="14"/>
      <c r="E7" s="115"/>
      <c r="F7" s="115"/>
      <c r="G7" s="115"/>
      <c r="H7" s="115"/>
      <c r="I7" s="115"/>
      <c r="J7" s="128" t="s">
        <v>3</v>
      </c>
      <c r="K7" s="128"/>
      <c r="L7" s="115"/>
      <c r="M7" s="115"/>
      <c r="N7" s="115"/>
      <c r="O7" s="1"/>
    </row>
    <row r="8" spans="1:16" ht="21.75" customHeight="1" x14ac:dyDescent="0.2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"/>
    </row>
    <row r="9" spans="1:16" ht="18.75" customHeight="1" x14ac:dyDescent="0.25">
      <c r="A9" s="53" t="s">
        <v>43</v>
      </c>
      <c r="B9" s="70"/>
      <c r="C9" s="70"/>
      <c r="D9" s="71"/>
      <c r="E9" s="71"/>
      <c r="F9" s="71"/>
      <c r="G9" s="70"/>
      <c r="H9" s="75" t="s">
        <v>48</v>
      </c>
      <c r="I9" s="76" t="e">
        <f>EOMONTH(I11,3)</f>
        <v>#NUM!</v>
      </c>
      <c r="J9" s="71"/>
      <c r="K9" s="70"/>
      <c r="L9" s="70"/>
      <c r="M9" s="70"/>
      <c r="N9" s="70"/>
      <c r="O9" s="1"/>
    </row>
    <row r="10" spans="1:16" ht="8.1" customHeight="1" x14ac:dyDescent="0.25">
      <c r="A10" s="67"/>
      <c r="B10" s="54"/>
      <c r="C10" s="54"/>
      <c r="D10" s="69"/>
      <c r="E10" s="69"/>
      <c r="F10" s="69"/>
      <c r="G10" s="54"/>
      <c r="H10" s="77" t="s">
        <v>47</v>
      </c>
      <c r="I10" s="78" t="e">
        <f>EOMONTH(I11,1)</f>
        <v>#NUM!</v>
      </c>
      <c r="J10" s="69"/>
      <c r="K10" s="54"/>
      <c r="L10" s="54"/>
      <c r="M10" s="54"/>
      <c r="N10" s="54"/>
      <c r="O10" s="1"/>
    </row>
    <row r="11" spans="1:16" ht="18.75" customHeight="1" x14ac:dyDescent="0.25">
      <c r="A11" s="67"/>
      <c r="B11" s="54"/>
      <c r="C11" s="54" t="s">
        <v>42</v>
      </c>
      <c r="D11" s="68"/>
      <c r="E11" s="66"/>
      <c r="F11" s="54" t="s">
        <v>41</v>
      </c>
      <c r="G11" s="68"/>
      <c r="H11" s="77" t="s">
        <v>46</v>
      </c>
      <c r="I11" s="79" t="e">
        <f>DATE(G11,D11,30)</f>
        <v>#NUM!</v>
      </c>
      <c r="J11" t="s">
        <v>45</v>
      </c>
      <c r="K11" s="54"/>
      <c r="L11" s="72">
        <f ca="1">TODAY()</f>
        <v>43173</v>
      </c>
      <c r="M11" s="54"/>
      <c r="N11" s="74"/>
      <c r="O11" s="73"/>
    </row>
    <row r="12" spans="1:16" ht="8.1" customHeight="1" x14ac:dyDescent="0.25">
      <c r="A12" s="67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"/>
    </row>
    <row r="13" spans="1:16" ht="18.75" customHeight="1" x14ac:dyDescent="0.25">
      <c r="A13" s="130" t="s">
        <v>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"/>
    </row>
    <row r="14" spans="1:16" ht="13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</row>
    <row r="15" spans="1:16" ht="15.75" customHeight="1" thickBot="1" x14ac:dyDescent="0.3">
      <c r="B15" s="47"/>
      <c r="C15" s="3" t="s">
        <v>5</v>
      </c>
      <c r="D15" s="131" t="s">
        <v>14</v>
      </c>
      <c r="E15" s="131"/>
      <c r="F15" s="131"/>
      <c r="G15" s="22"/>
      <c r="H15" s="133">
        <v>0</v>
      </c>
      <c r="I15" s="133"/>
      <c r="J15" s="133"/>
      <c r="K15" s="22"/>
      <c r="L15" s="22"/>
      <c r="M15" s="4"/>
      <c r="N15" s="132"/>
      <c r="O15" s="132"/>
      <c r="P15" s="1"/>
    </row>
    <row r="16" spans="1:16" ht="15.75" x14ac:dyDescent="0.25">
      <c r="B16" s="13"/>
      <c r="C16" s="13"/>
      <c r="D16" s="13"/>
      <c r="E16" s="13"/>
      <c r="F16" s="13"/>
      <c r="G16" s="13"/>
      <c r="H16" s="13"/>
      <c r="I16" s="13"/>
      <c r="J16" s="84"/>
      <c r="K16" s="13"/>
      <c r="L16" s="13"/>
      <c r="M16" s="13"/>
      <c r="N16" s="13"/>
      <c r="O16" s="13"/>
      <c r="P16" s="1"/>
    </row>
    <row r="17" spans="1:19" ht="15.75" customHeight="1" thickBot="1" x14ac:dyDescent="0.3">
      <c r="B17" s="61"/>
      <c r="C17" s="63" t="s">
        <v>12</v>
      </c>
      <c r="D17" s="134" t="s">
        <v>31</v>
      </c>
      <c r="E17" s="134"/>
      <c r="F17" s="134"/>
      <c r="G17" s="23"/>
      <c r="H17" s="129">
        <f>H15*0.09</f>
        <v>0</v>
      </c>
      <c r="I17" s="129"/>
      <c r="J17" s="129"/>
      <c r="K17" s="62"/>
      <c r="L17" s="62"/>
      <c r="M17" s="62"/>
      <c r="N17" s="62"/>
      <c r="O17" s="58"/>
      <c r="P17" s="1"/>
    </row>
    <row r="18" spans="1:19" ht="15.75" customHeight="1" x14ac:dyDescent="0.25">
      <c r="B18" s="1"/>
      <c r="C18" s="6"/>
      <c r="D18" s="46"/>
      <c r="E18" s="46"/>
      <c r="F18" s="46"/>
      <c r="G18" s="23"/>
      <c r="H18" s="55"/>
      <c r="I18" s="55"/>
      <c r="J18" s="55"/>
      <c r="K18" s="23"/>
      <c r="L18" s="23"/>
      <c r="M18" s="7"/>
      <c r="N18" s="48"/>
      <c r="O18" s="48"/>
      <c r="P18" s="1"/>
    </row>
    <row r="19" spans="1:19" ht="16.5" customHeight="1" thickBot="1" x14ac:dyDescent="0.3">
      <c r="B19" s="6"/>
      <c r="C19" s="6" t="s">
        <v>13</v>
      </c>
      <c r="D19" s="138" t="s">
        <v>30</v>
      </c>
      <c r="E19" s="138"/>
      <c r="F19" s="138"/>
      <c r="G19" s="24"/>
      <c r="H19" s="135">
        <f>H15*0.07</f>
        <v>0</v>
      </c>
      <c r="I19" s="136"/>
      <c r="J19" s="137"/>
      <c r="K19" s="24"/>
      <c r="L19" s="24"/>
      <c r="M19" s="1"/>
      <c r="N19" s="49"/>
      <c r="O19" s="49"/>
      <c r="P19" s="1"/>
    </row>
    <row r="20" spans="1:19" ht="16.5" customHeight="1" x14ac:dyDescent="0.25">
      <c r="B20" s="5"/>
      <c r="C20" s="6"/>
      <c r="D20" s="56"/>
      <c r="E20" s="56"/>
      <c r="F20" s="56"/>
      <c r="G20" s="24"/>
      <c r="H20" s="57"/>
      <c r="I20" s="57"/>
      <c r="J20" s="57"/>
      <c r="K20" s="24"/>
      <c r="L20" s="24"/>
      <c r="M20" s="1"/>
      <c r="N20" s="49"/>
      <c r="O20" s="49"/>
      <c r="P20" s="1"/>
    </row>
    <row r="21" spans="1:19" ht="16.5" customHeight="1" thickBot="1" x14ac:dyDescent="0.3">
      <c r="B21" s="13"/>
      <c r="C21" s="6" t="s">
        <v>6</v>
      </c>
      <c r="D21" s="138" t="s">
        <v>32</v>
      </c>
      <c r="E21" s="138"/>
      <c r="F21" s="138"/>
      <c r="G21" s="24"/>
      <c r="H21" s="135">
        <f>H15*0.02</f>
        <v>0</v>
      </c>
      <c r="I21" s="136"/>
      <c r="J21" s="137"/>
      <c r="K21" s="24"/>
      <c r="L21" s="24"/>
      <c r="M21" s="1"/>
      <c r="N21" s="49"/>
      <c r="O21" s="49"/>
      <c r="P21" s="1"/>
      <c r="Q21" s="5"/>
      <c r="R21" s="5"/>
      <c r="S21" s="5"/>
    </row>
    <row r="22" spans="1:19" ht="16.5" customHeight="1" thickBot="1" x14ac:dyDescent="0.3">
      <c r="B22" s="13"/>
      <c r="C22" s="6"/>
      <c r="D22" s="59"/>
      <c r="E22" s="59"/>
      <c r="F22" s="59"/>
      <c r="G22" s="24"/>
      <c r="H22" s="60"/>
      <c r="I22" s="60"/>
      <c r="J22" s="60"/>
      <c r="K22" s="24"/>
      <c r="L22" s="24"/>
      <c r="M22" s="1"/>
      <c r="N22" s="49"/>
      <c r="O22" s="49"/>
      <c r="P22" s="1"/>
    </row>
    <row r="23" spans="1:19" ht="16.5" customHeight="1" thickBot="1" x14ac:dyDescent="0.3">
      <c r="B23" s="6" t="s">
        <v>7</v>
      </c>
      <c r="C23" s="102" t="s">
        <v>40</v>
      </c>
      <c r="D23" s="102"/>
      <c r="E23" s="102"/>
      <c r="F23" s="102"/>
      <c r="G23" s="24"/>
      <c r="H23" s="103" t="e">
        <f ca="1">H17+H37</f>
        <v>#NUM!</v>
      </c>
      <c r="I23" s="104"/>
      <c r="J23" s="105"/>
      <c r="K23" s="64"/>
      <c r="L23" s="65"/>
      <c r="M23" s="65"/>
      <c r="N23" s="65"/>
      <c r="O23" s="49"/>
      <c r="P23" s="1"/>
    </row>
    <row r="24" spans="1:19" ht="27.75" customHeight="1" x14ac:dyDescent="0.25">
      <c r="A24" s="8"/>
      <c r="B24" s="8"/>
      <c r="C24" s="101" t="s">
        <v>33</v>
      </c>
      <c r="D24" s="101"/>
      <c r="E24" s="101"/>
      <c r="F24" s="101"/>
      <c r="G24" s="8"/>
      <c r="H24" s="8"/>
      <c r="I24" s="8"/>
      <c r="J24" s="8"/>
      <c r="K24" s="8"/>
      <c r="L24" s="8"/>
      <c r="M24" s="8"/>
      <c r="N24" s="8"/>
      <c r="O24" s="1"/>
    </row>
    <row r="25" spans="1:19" ht="18.75" x14ac:dyDescent="0.25">
      <c r="A25" s="125" t="s">
        <v>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"/>
    </row>
    <row r="26" spans="1:19" ht="33.75" customHeight="1" thickBot="1" x14ac:dyDescent="0.3">
      <c r="A26" s="91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"/>
    </row>
    <row r="27" spans="1:19" ht="16.5" customHeight="1" thickBot="1" x14ac:dyDescent="0.3">
      <c r="A27" s="33"/>
      <c r="B27" s="51" t="s">
        <v>8</v>
      </c>
      <c r="C27" s="35"/>
      <c r="D27" s="96" t="s">
        <v>36</v>
      </c>
      <c r="E27" s="96"/>
      <c r="F27" s="96"/>
      <c r="G27" s="34"/>
      <c r="H27" s="97">
        <f>+H17</f>
        <v>0</v>
      </c>
      <c r="I27" s="98"/>
      <c r="J27" s="99"/>
      <c r="K27" s="34"/>
      <c r="L27" s="34"/>
      <c r="M27" s="34"/>
      <c r="N27" s="34"/>
      <c r="O27" s="1"/>
    </row>
    <row r="28" spans="1:19" ht="13.5" customHeight="1" thickBot="1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1"/>
    </row>
    <row r="29" spans="1:19" ht="15.75" customHeight="1" thickBot="1" x14ac:dyDescent="0.3">
      <c r="A29" s="36"/>
      <c r="B29" s="50" t="s">
        <v>10</v>
      </c>
      <c r="C29" s="126" t="s">
        <v>22</v>
      </c>
      <c r="D29" s="126"/>
      <c r="E29" s="126"/>
      <c r="F29" s="126"/>
      <c r="G29" s="37"/>
      <c r="H29" s="88" t="e">
        <f ca="1">IF($L$11&gt;($I$11+31),$H$27*0.05,0)</f>
        <v>#NUM!</v>
      </c>
      <c r="I29" s="89"/>
      <c r="J29" s="90"/>
      <c r="K29" s="37"/>
      <c r="L29" s="80" t="s">
        <v>38</v>
      </c>
      <c r="M29" s="38"/>
      <c r="N29" s="38"/>
      <c r="O29" s="1"/>
    </row>
    <row r="30" spans="1:19" ht="16.5" thickBot="1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81"/>
      <c r="M30" s="41"/>
      <c r="N30" s="41"/>
      <c r="O30" s="1"/>
    </row>
    <row r="31" spans="1:19" ht="15.75" customHeight="1" thickBot="1" x14ac:dyDescent="0.3">
      <c r="A31" s="36"/>
      <c r="B31" s="50" t="s">
        <v>25</v>
      </c>
      <c r="C31" s="126" t="s">
        <v>23</v>
      </c>
      <c r="D31" s="126"/>
      <c r="E31" s="126"/>
      <c r="F31" s="126"/>
      <c r="G31" s="37"/>
      <c r="H31" s="88" t="e">
        <f ca="1">IF($L$11&gt;($I$11+61),$H$27*0.05,0)</f>
        <v>#NUM!</v>
      </c>
      <c r="I31" s="89"/>
      <c r="J31" s="90"/>
      <c r="K31" s="37"/>
      <c r="L31" s="82" t="s">
        <v>26</v>
      </c>
      <c r="M31" s="38"/>
      <c r="N31" s="38"/>
      <c r="O31" s="10"/>
    </row>
    <row r="32" spans="1:19" ht="15.75" customHeight="1" thickBot="1" x14ac:dyDescent="0.3">
      <c r="A32" s="36"/>
      <c r="B32" s="50"/>
      <c r="C32" s="45"/>
      <c r="D32" s="45"/>
      <c r="E32" s="45"/>
      <c r="F32" s="45"/>
      <c r="G32" s="37"/>
      <c r="H32" s="52"/>
      <c r="I32" s="52"/>
      <c r="J32" s="52"/>
      <c r="K32" s="37"/>
      <c r="L32" s="82"/>
      <c r="M32" s="38"/>
      <c r="N32" s="38"/>
      <c r="O32" s="10"/>
    </row>
    <row r="33" spans="1:16" ht="15.75" customHeight="1" thickBot="1" x14ac:dyDescent="0.3">
      <c r="A33" s="36"/>
      <c r="B33" s="50" t="s">
        <v>34</v>
      </c>
      <c r="C33" s="126" t="s">
        <v>24</v>
      </c>
      <c r="D33" s="126"/>
      <c r="E33" s="126"/>
      <c r="F33" s="126"/>
      <c r="G33" s="37"/>
      <c r="H33" s="88" t="e">
        <f ca="1">IF($L$11&gt;($I$11+91),$H$27*0.05,0)</f>
        <v>#NUM!</v>
      </c>
      <c r="I33" s="89"/>
      <c r="J33" s="90"/>
      <c r="K33" s="37"/>
      <c r="L33" s="82" t="s">
        <v>39</v>
      </c>
      <c r="M33" s="38"/>
      <c r="N33" s="38"/>
      <c r="O33" s="10"/>
    </row>
    <row r="34" spans="1:16" ht="15.75" thickBot="1" x14ac:dyDescent="0.3">
      <c r="A34" s="39"/>
      <c r="B34" s="39"/>
      <c r="C34" s="39"/>
      <c r="D34" s="39"/>
      <c r="E34" s="39"/>
      <c r="F34" s="41"/>
      <c r="G34" s="41"/>
      <c r="H34" s="41"/>
      <c r="I34" s="41"/>
      <c r="J34" s="41"/>
      <c r="K34" s="41"/>
      <c r="L34" s="83"/>
      <c r="M34" s="41"/>
      <c r="N34" s="41"/>
      <c r="O34" s="1"/>
    </row>
    <row r="35" spans="1:16" ht="15.75" customHeight="1" thickBot="1" x14ac:dyDescent="0.3">
      <c r="A35" s="36" t="s">
        <v>35</v>
      </c>
      <c r="B35" s="117" t="s">
        <v>11</v>
      </c>
      <c r="C35" s="117"/>
      <c r="D35" s="117"/>
      <c r="E35" s="117"/>
      <c r="F35" s="117"/>
      <c r="G35" s="37"/>
      <c r="H35" s="88" t="e">
        <f ca="1">IF($L$11&gt;($I$10+61),(ROUND($H$27*0.1*(($L$11-$I$9)/365),2)),0)</f>
        <v>#NUM!</v>
      </c>
      <c r="I35" s="89"/>
      <c r="J35" s="90"/>
      <c r="K35" s="37"/>
      <c r="L35" s="82" t="s">
        <v>26</v>
      </c>
      <c r="M35" s="38"/>
      <c r="N35" s="41"/>
      <c r="O35" s="10"/>
    </row>
    <row r="36" spans="1:16" ht="15.75" thickBot="1" x14ac:dyDescent="0.3">
      <c r="A36" s="41"/>
      <c r="B36" s="42"/>
      <c r="C36" s="42"/>
      <c r="D36" s="42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1"/>
    </row>
    <row r="37" spans="1:16" ht="19.5" customHeight="1" thickBot="1" x14ac:dyDescent="0.3">
      <c r="A37" s="118" t="s">
        <v>21</v>
      </c>
      <c r="B37" s="118"/>
      <c r="C37" s="118"/>
      <c r="D37" s="118"/>
      <c r="E37" s="118"/>
      <c r="F37" s="118"/>
      <c r="G37" s="43"/>
      <c r="H37" s="93" t="e">
        <f ca="1">H29+H31+H33+H35</f>
        <v>#NUM!</v>
      </c>
      <c r="I37" s="94"/>
      <c r="J37" s="95"/>
      <c r="K37" s="106"/>
      <c r="L37" s="106"/>
      <c r="M37" s="106"/>
      <c r="N37" s="106"/>
      <c r="O37" s="11"/>
    </row>
    <row r="38" spans="1:16" ht="1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107"/>
      <c r="L38" s="107"/>
      <c r="M38" s="107"/>
      <c r="N38" s="107"/>
      <c r="O38" s="1"/>
    </row>
    <row r="39" spans="1:16" ht="15.75" x14ac:dyDescent="0.2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ht="15.75" customHeight="1" x14ac:dyDescent="0.25">
      <c r="A40" s="25" t="s">
        <v>27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2"/>
    </row>
    <row r="41" spans="1:16" ht="15.75" customHeight="1" x14ac:dyDescent="0.2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2"/>
    </row>
    <row r="42" spans="1:16" ht="15.75" customHeight="1" x14ac:dyDescent="0.25">
      <c r="A42" s="86"/>
      <c r="B42" s="86"/>
      <c r="C42" s="86"/>
      <c r="D42" s="86"/>
      <c r="E42" s="86"/>
      <c r="F42" s="26"/>
      <c r="G42" s="87"/>
      <c r="H42" s="87"/>
      <c r="I42" s="87"/>
      <c r="J42" s="87"/>
      <c r="K42" s="87"/>
      <c r="L42" s="26"/>
      <c r="M42" s="87"/>
      <c r="N42" s="87"/>
      <c r="O42" s="1"/>
    </row>
    <row r="43" spans="1:16" ht="15.75" x14ac:dyDescent="0.25">
      <c r="A43" s="31" t="s">
        <v>28</v>
      </c>
      <c r="B43" s="17"/>
      <c r="C43" s="27"/>
      <c r="D43" s="27"/>
      <c r="E43" s="27"/>
      <c r="F43" s="27"/>
      <c r="G43" s="32" t="s">
        <v>29</v>
      </c>
      <c r="H43" s="18"/>
      <c r="I43" s="18"/>
      <c r="J43" s="27"/>
      <c r="K43" s="27"/>
      <c r="L43" s="27"/>
      <c r="M43" s="32" t="s">
        <v>15</v>
      </c>
      <c r="N43" s="18"/>
      <c r="O43" s="1"/>
    </row>
    <row r="44" spans="1:16" ht="16.5" thickBot="1" x14ac:dyDescent="0.3">
      <c r="A44" s="17"/>
      <c r="B44" s="17"/>
      <c r="C44" s="27"/>
      <c r="D44" s="27"/>
      <c r="E44" s="27"/>
      <c r="F44" s="27"/>
      <c r="G44" s="28"/>
      <c r="H44" s="18"/>
      <c r="I44" s="18"/>
      <c r="J44" s="27"/>
      <c r="K44" s="27"/>
      <c r="L44" s="27"/>
      <c r="M44" s="28"/>
      <c r="N44" s="18"/>
      <c r="O44" s="1"/>
    </row>
    <row r="45" spans="1:16" x14ac:dyDescent="0.25">
      <c r="B45" s="119" t="s">
        <v>17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18"/>
      <c r="O45" s="1"/>
    </row>
    <row r="46" spans="1:16" x14ac:dyDescent="0.25">
      <c r="B46" s="122" t="s">
        <v>18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4"/>
      <c r="N46" s="28"/>
      <c r="O46" s="18"/>
      <c r="P46" s="1"/>
    </row>
    <row r="47" spans="1:16" x14ac:dyDescent="0.25">
      <c r="B47" s="122" t="s">
        <v>16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4"/>
      <c r="N47" s="28"/>
      <c r="O47" s="18"/>
      <c r="P47" s="1"/>
    </row>
    <row r="48" spans="1:16" x14ac:dyDescent="0.25">
      <c r="B48" s="122" t="s">
        <v>49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4"/>
      <c r="N48" s="28"/>
      <c r="O48" s="18"/>
      <c r="P48" s="1"/>
    </row>
    <row r="49" spans="2:16" ht="7.35" customHeight="1" x14ac:dyDescent="0.25"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0"/>
      <c r="N49" s="28"/>
      <c r="O49" s="18"/>
      <c r="P49" s="1"/>
    </row>
    <row r="50" spans="2:16" x14ac:dyDescent="0.25">
      <c r="B50" s="112" t="s">
        <v>19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  <c r="N50" s="28"/>
      <c r="O50" s="18"/>
      <c r="P50" s="1"/>
    </row>
    <row r="51" spans="2:16" ht="15.75" thickBot="1" x14ac:dyDescent="0.3">
      <c r="B51" s="109" t="s">
        <v>20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28"/>
      <c r="O51" s="18"/>
      <c r="P51" s="1"/>
    </row>
  </sheetData>
  <mergeCells count="46">
    <mergeCell ref="C31:F31"/>
    <mergeCell ref="D17:F17"/>
    <mergeCell ref="H21:J21"/>
    <mergeCell ref="H19:J19"/>
    <mergeCell ref="D19:F19"/>
    <mergeCell ref="D21:F21"/>
    <mergeCell ref="A6:N6"/>
    <mergeCell ref="A7:C7"/>
    <mergeCell ref="J7:K7"/>
    <mergeCell ref="H17:J17"/>
    <mergeCell ref="A13:N13"/>
    <mergeCell ref="D15:F15"/>
    <mergeCell ref="N15:O15"/>
    <mergeCell ref="H15:J15"/>
    <mergeCell ref="B51:M51"/>
    <mergeCell ref="B50:M50"/>
    <mergeCell ref="L7:N7"/>
    <mergeCell ref="E7:I7"/>
    <mergeCell ref="E5:N5"/>
    <mergeCell ref="B35:F35"/>
    <mergeCell ref="H35:J35"/>
    <mergeCell ref="A37:F37"/>
    <mergeCell ref="B45:M45"/>
    <mergeCell ref="B46:M46"/>
    <mergeCell ref="B47:M47"/>
    <mergeCell ref="B48:M48"/>
    <mergeCell ref="A25:N25"/>
    <mergeCell ref="C29:F29"/>
    <mergeCell ref="C33:F33"/>
    <mergeCell ref="H33:J33"/>
    <mergeCell ref="E3:N3"/>
    <mergeCell ref="A42:E42"/>
    <mergeCell ref="G42:K42"/>
    <mergeCell ref="M42:N42"/>
    <mergeCell ref="H29:J29"/>
    <mergeCell ref="H31:J31"/>
    <mergeCell ref="A26:N26"/>
    <mergeCell ref="H37:J37"/>
    <mergeCell ref="D27:F27"/>
    <mergeCell ref="H27:J27"/>
    <mergeCell ref="A41:N41"/>
    <mergeCell ref="C24:F24"/>
    <mergeCell ref="C23:F23"/>
    <mergeCell ref="H23:J23"/>
    <mergeCell ref="K37:N38"/>
    <mergeCell ref="A4:N4"/>
  </mergeCells>
  <printOptions horizontalCentered="1"/>
  <pageMargins left="0.5" right="0.5" top="1" bottom="0.5" header="0.25" footer="0.25"/>
  <pageSetup scale="76" fitToHeight="0" orientation="portrait" r:id="rId1"/>
  <headerFooter>
    <oddHeader>&amp;L&amp;G&amp;C&amp;14
Hotel and Motel Occupancy Tax Report
City of Round Rock, Texas</oddHeader>
    <oddFooter>&amp;LForm Revised March 2018</oddFooter>
  </headerFooter>
  <ignoredErrors>
    <ignoredError sqref="H17 H19 H2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Sheet2!$A$1:$A$13</xm:f>
          </x14:formula1>
          <xm:sqref>D11</xm:sqref>
        </x14:dataValidation>
        <x14:dataValidation type="list" allowBlank="1" showInputMessage="1" showErrorMessage="1">
          <x14:formula1>
            <xm:f>Sheet2!$B$1:$B$8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t="s">
        <v>44</v>
      </c>
      <c r="B1" t="s">
        <v>44</v>
      </c>
    </row>
    <row r="2" spans="1:2" x14ac:dyDescent="0.25">
      <c r="A2">
        <v>1</v>
      </c>
      <c r="B2">
        <v>2015</v>
      </c>
    </row>
    <row r="3" spans="1:2" x14ac:dyDescent="0.25">
      <c r="A3">
        <v>2</v>
      </c>
      <c r="B3">
        <v>2016</v>
      </c>
    </row>
    <row r="4" spans="1:2" x14ac:dyDescent="0.25">
      <c r="A4">
        <v>3</v>
      </c>
      <c r="B4">
        <v>2017</v>
      </c>
    </row>
    <row r="5" spans="1:2" x14ac:dyDescent="0.25">
      <c r="A5">
        <v>4</v>
      </c>
      <c r="B5">
        <v>2018</v>
      </c>
    </row>
    <row r="6" spans="1:2" x14ac:dyDescent="0.25">
      <c r="A6">
        <v>5</v>
      </c>
      <c r="B6">
        <v>2019</v>
      </c>
    </row>
    <row r="7" spans="1:2" x14ac:dyDescent="0.25">
      <c r="A7">
        <v>6</v>
      </c>
      <c r="B7">
        <v>2020</v>
      </c>
    </row>
    <row r="8" spans="1:2" x14ac:dyDescent="0.25">
      <c r="A8">
        <v>7</v>
      </c>
      <c r="B8">
        <v>2021</v>
      </c>
    </row>
    <row r="9" spans="1:2" x14ac:dyDescent="0.25">
      <c r="A9">
        <v>8</v>
      </c>
      <c r="B9">
        <v>2022</v>
      </c>
    </row>
    <row r="10" spans="1:2" x14ac:dyDescent="0.25">
      <c r="A10">
        <v>9</v>
      </c>
      <c r="B10">
        <v>2023</v>
      </c>
    </row>
    <row r="11" spans="1:2" x14ac:dyDescent="0.25">
      <c r="A11">
        <v>10</v>
      </c>
      <c r="B11">
        <v>2024</v>
      </c>
    </row>
    <row r="12" spans="1:2" x14ac:dyDescent="0.25">
      <c r="A12">
        <v>11</v>
      </c>
      <c r="B12">
        <v>2025</v>
      </c>
    </row>
    <row r="13" spans="1:2" x14ac:dyDescent="0.25">
      <c r="A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Round Rock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Misty Gray</dc:creator>
  <cp:lastModifiedBy>Sherri Crone</cp:lastModifiedBy>
  <cp:lastPrinted>2015-08-24T17:25:25Z</cp:lastPrinted>
  <dcterms:created xsi:type="dcterms:W3CDTF">2011-12-28T19:11:59Z</dcterms:created>
  <dcterms:modified xsi:type="dcterms:W3CDTF">2018-03-14T18:41:14Z</dcterms:modified>
</cp:coreProperties>
</file>