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Z:\Transportation\Transportation Planning\Roadway Impact Fee Files\"/>
    </mc:Choice>
  </mc:AlternateContent>
  <xr:revisionPtr revIDLastSave="0" documentId="13_ncr:1_{FD71158C-D5CC-4E0E-80CA-1D7BDE533D25}" xr6:coauthVersionLast="45" xr6:coauthVersionMax="45" xr10:uidLastSave="{00000000-0000-0000-0000-000000000000}"/>
  <bookViews>
    <workbookView xWindow="26760" yWindow="855" windowWidth="22680" windowHeight="14745" xr2:uid="{F4D430FA-7F8F-4347-8229-56A385C9A577}"/>
  </bookViews>
  <sheets>
    <sheet name="Credit Form" sheetId="1" r:id="rId1"/>
    <sheet name="CIP for RIF" sheetId="4" r:id="rId2"/>
  </sheets>
  <externalReferences>
    <externalReference r:id="rId3"/>
  </externalReferences>
  <definedNames>
    <definedName name="LandUse">[1]Collection!$B$5:$B$81</definedName>
    <definedName name="List">#REF!</definedName>
    <definedName name="_xlnm.Print_Area" localSheetId="1">'CIP for RIF'!$A$5:$M$151</definedName>
    <definedName name="_xlnm.Print_Area" localSheetId="0">'Credit Form'!$A$1:$N$34</definedName>
    <definedName name="Service_Area_A" localSheetId="0">'Credit Form'!$R$46:$R$100</definedName>
    <definedName name="Service_Area_A">#REF!</definedName>
    <definedName name="Service_Area_B" localSheetId="0">'Credit Form'!$S$46:$S$101</definedName>
    <definedName name="Service_Area_B">#REF!</definedName>
    <definedName name="Service_Area_C" localSheetId="0">'Credit Form'!$T$46:$T$100</definedName>
    <definedName name="Service_Area_C">#REF!</definedName>
    <definedName name="SUB_b">'Credit Form'!#REF!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4" l="1"/>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N41" i="4"/>
  <c r="K43" i="4"/>
  <c r="K44" i="4"/>
  <c r="K45" i="4"/>
  <c r="K46" i="4"/>
  <c r="K47" i="4"/>
  <c r="K48"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N102" i="4"/>
  <c r="K104" i="4"/>
  <c r="K105" i="4"/>
  <c r="K106" i="4"/>
  <c r="K107" i="4"/>
  <c r="K108"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N138" i="4"/>
  <c r="O138" i="4"/>
  <c r="K140" i="4"/>
  <c r="K141" i="4"/>
  <c r="K142" i="4"/>
  <c r="K143" i="4"/>
  <c r="K144" i="4"/>
  <c r="K145" i="4"/>
  <c r="K146" i="4"/>
  <c r="K147" i="4"/>
  <c r="K148" i="4"/>
  <c r="K149" i="4"/>
  <c r="K150" i="4"/>
  <c r="O102" i="4" l="1"/>
  <c r="O41" i="4"/>
  <c r="L31" i="1"/>
</calcChain>
</file>

<file path=xl/sharedStrings.xml><?xml version="1.0" encoding="utf-8"?>
<sst xmlns="http://schemas.openxmlformats.org/spreadsheetml/2006/main" count="746" uniqueCount="548">
  <si>
    <t>Service Area</t>
  </si>
  <si>
    <t>Type of Credit</t>
  </si>
  <si>
    <t>Contribution</t>
  </si>
  <si>
    <t>Dedication of Land</t>
  </si>
  <si>
    <t>City of Round Rock, Texas</t>
  </si>
  <si>
    <t>Development Name:</t>
  </si>
  <si>
    <t>Applicant:</t>
  </si>
  <si>
    <r>
      <t xml:space="preserve">Legal Description </t>
    </r>
    <r>
      <rPr>
        <b/>
        <sz val="10"/>
        <rFont val="Arial"/>
        <family val="2"/>
      </rPr>
      <t>(Lot, Block)</t>
    </r>
    <r>
      <rPr>
        <b/>
        <sz val="12"/>
        <rFont val="Arial"/>
        <family val="2"/>
      </rPr>
      <t>:</t>
    </r>
  </si>
  <si>
    <t>Case Number:</t>
  </si>
  <si>
    <t>Insert Case Number</t>
  </si>
  <si>
    <t>Date:</t>
  </si>
  <si>
    <t xml:space="preserve">Service Area for Calculation: </t>
  </si>
  <si>
    <t>Worksheet Last Updated: 01/05/2020</t>
  </si>
  <si>
    <t>Financial Contribution</t>
  </si>
  <si>
    <t>2. Proof of Payment; or proposed method of payment.</t>
  </si>
  <si>
    <t>Construction Improvement</t>
  </si>
  <si>
    <t>2. The project cost for the suggested improvements, which shall be:</t>
  </si>
  <si>
    <t>A. Based on actual cost at time of construction for a completed project; or</t>
  </si>
  <si>
    <t xml:space="preserve">Roadway from Impact Fee Calculation: </t>
  </si>
  <si>
    <t>City of Round Rock - 2018 Roadway Impact Fee Study</t>
  </si>
  <si>
    <t>Table 1. 10-Year Capital Improvements Plan (CIP) for Roadway Impact Fees</t>
  </si>
  <si>
    <t>Proj. #</t>
  </si>
  <si>
    <t>IF Class</t>
  </si>
  <si>
    <t>Roadway</t>
  </si>
  <si>
    <t>Limits</t>
  </si>
  <si>
    <t>Length (mi)</t>
  </si>
  <si>
    <t>% In Service Area</t>
  </si>
  <si>
    <t>Total Project Cost</t>
  </si>
  <si>
    <t>Cost in Service Area</t>
  </si>
  <si>
    <t>SA A</t>
  </si>
  <si>
    <t>A-1</t>
  </si>
  <si>
    <t>4 Lane - Enhanced (1/2)</t>
  </si>
  <si>
    <t>New Hope Rd (1)</t>
  </si>
  <si>
    <t>Sam Bass Rd to 240' W of Lagoona Dr</t>
  </si>
  <si>
    <t>A-2</t>
  </si>
  <si>
    <t>New Hope Rd (2)</t>
  </si>
  <si>
    <t>240' W of Lagoona Dr to Mayfield Ranch Blvd</t>
  </si>
  <si>
    <t>A-3</t>
  </si>
  <si>
    <t>4 Lane - Proposed</t>
  </si>
  <si>
    <t>New Hope Rd (3)</t>
  </si>
  <si>
    <t>Mayfield Ranch Blvd to 1000' E of Wyoming Springs Dr</t>
  </si>
  <si>
    <t>A-4, B-1</t>
  </si>
  <si>
    <t>6 Lane - Enhanced</t>
  </si>
  <si>
    <t>Westinghouse Rd</t>
  </si>
  <si>
    <t>IH 35 SBFR to IH 35 NBFR</t>
  </si>
  <si>
    <t>A-5</t>
  </si>
  <si>
    <t>Wyoming Springs Dr (1)</t>
  </si>
  <si>
    <t>New Hope Dr (Future) to Blue Ridge Dr</t>
  </si>
  <si>
    <t>A-6</t>
  </si>
  <si>
    <t>Wyoming Springs Dr (2)</t>
  </si>
  <si>
    <t>Blue Ridge Dr to RM 1431</t>
  </si>
  <si>
    <t>A-7</t>
  </si>
  <si>
    <t>RM 1431 (1)</t>
  </si>
  <si>
    <t>1100' W of Mayfield Ranch Blvd to 850' E of Stone Oak Dr</t>
  </si>
  <si>
    <t>A-8</t>
  </si>
  <si>
    <t>RM 1431 (2)</t>
  </si>
  <si>
    <t>850' E of Stone Oak Dr to 5195' E of Stone Oak St</t>
  </si>
  <si>
    <t>A-9</t>
  </si>
  <si>
    <t>RM 1431 (3)</t>
  </si>
  <si>
    <t>5195' E of Stone Oak St to IH 35 SBFR</t>
  </si>
  <si>
    <t>A-10</t>
  </si>
  <si>
    <t>Wyoming Springs Dr (3)</t>
  </si>
  <si>
    <t>390' N of Goldenoak Cir to Alondra Way</t>
  </si>
  <si>
    <t>A-11</t>
  </si>
  <si>
    <t>Arterial L (1)</t>
  </si>
  <si>
    <t>Wyoming Springs Dr to Chisholm Trl Rd (Future)</t>
  </si>
  <si>
    <t>A-12</t>
  </si>
  <si>
    <t>Creek Bend Blvd (1)</t>
  </si>
  <si>
    <t>RM 1431 to West End Pl</t>
  </si>
  <si>
    <t>A-13</t>
  </si>
  <si>
    <t>Creek Bend Blvd (2)</t>
  </si>
  <si>
    <t>West End Pl to Camino Del Verdes Pl</t>
  </si>
  <si>
    <t>A-14</t>
  </si>
  <si>
    <t>Chisholm Trl Rd (1)</t>
  </si>
  <si>
    <t>RM 1431 to CR 173</t>
  </si>
  <si>
    <t>A-15, B-11</t>
  </si>
  <si>
    <t>Arterial L (2)</t>
  </si>
  <si>
    <t>Chisholm Trl Rd (Future) to IH 35 NBFR</t>
  </si>
  <si>
    <t>A-16</t>
  </si>
  <si>
    <t>4 Lane - Enhanced</t>
  </si>
  <si>
    <t>CR 173</t>
  </si>
  <si>
    <t>IH 35 SBFR to 3250' N of Wolle Ln</t>
  </si>
  <si>
    <t>A-17</t>
  </si>
  <si>
    <t>Chisholm Trl Rd (2)</t>
  </si>
  <si>
    <t>3250' N of Wolle Ln to 1980' N of Wolle Ln</t>
  </si>
  <si>
    <t>A-18</t>
  </si>
  <si>
    <t>4 Lane - Enhanced (AM)</t>
  </si>
  <si>
    <t>Chisholm Trl Rd (3)</t>
  </si>
  <si>
    <t>1980' N of Wolle Ln to FM 3406</t>
  </si>
  <si>
    <t>A-19</t>
  </si>
  <si>
    <t>Sam Bass Rd (1)</t>
  </si>
  <si>
    <t>230' W of Tonkawa Trl to 390' W of Wyoming Springs Dr</t>
  </si>
  <si>
    <t>A-20</t>
  </si>
  <si>
    <t>Sam Bass Rd (2)</t>
  </si>
  <si>
    <t>390' W of Wyoming Springs Dr to FM 3406</t>
  </si>
  <si>
    <t>A-21</t>
  </si>
  <si>
    <t>Sam Bass Rd (3)</t>
  </si>
  <si>
    <t>FM 3406 to Desert Willow Dr</t>
  </si>
  <si>
    <t>A-22</t>
  </si>
  <si>
    <t>Sam Bass Rd (4)</t>
  </si>
  <si>
    <t>Desert Willow Dr to Creek Bend Blvd</t>
  </si>
  <si>
    <t>A-23</t>
  </si>
  <si>
    <t>Sam Bass Rd (5)</t>
  </si>
  <si>
    <t>Creek Bend Blvd to Hairy Man Dr</t>
  </si>
  <si>
    <t>A-24</t>
  </si>
  <si>
    <t>Sam Bass Rd (6)</t>
  </si>
  <si>
    <t>Hairy Man Rd to 700' E of Hairy Man Rd</t>
  </si>
  <si>
    <t>A-25</t>
  </si>
  <si>
    <t>FM 3406</t>
  </si>
  <si>
    <t>Sam Bass Rd to IH 35 SBFR</t>
  </si>
  <si>
    <t>A-26</t>
  </si>
  <si>
    <t>Wyoming Springs Dr (4)</t>
  </si>
  <si>
    <t>Sam Bass Rd to Brushy Creek</t>
  </si>
  <si>
    <t>A-27</t>
  </si>
  <si>
    <t>Chisholm Trl Rd (4)</t>
  </si>
  <si>
    <t>FM 3406 to Sam Bass Rd</t>
  </si>
  <si>
    <t>A-28</t>
  </si>
  <si>
    <t>Creek Bend Blvd (3)</t>
  </si>
  <si>
    <t>Brushy Creek to Wyoming Springs Dr</t>
  </si>
  <si>
    <t>A-29</t>
  </si>
  <si>
    <t>Deepwood Dr (1)</t>
  </si>
  <si>
    <t>Sam Bass Rd to 345' N of RM 620</t>
  </si>
  <si>
    <t>A-30</t>
  </si>
  <si>
    <t>Deepwood Dr (2)</t>
  </si>
  <si>
    <t>345' N of RM 620 to RM 620</t>
  </si>
  <si>
    <t>A-31, C-1</t>
  </si>
  <si>
    <t>RM 620</t>
  </si>
  <si>
    <t>Deepwood Dr to IH 35 SBFR</t>
  </si>
  <si>
    <t>Intersection Improvements</t>
  </si>
  <si>
    <t>Location</t>
  </si>
  <si>
    <t>Improvement(s)</t>
  </si>
  <si>
    <t>AI-1</t>
  </si>
  <si>
    <t>Sam Bass Rd and FM 3406</t>
  </si>
  <si>
    <t>SIGNAL</t>
  </si>
  <si>
    <t>AI-2</t>
  </si>
  <si>
    <t>Sam Bass Rd and Hairy Man Rd</t>
  </si>
  <si>
    <t>INTERSECTION IMPROVEMENT</t>
  </si>
  <si>
    <t>AI-3</t>
  </si>
  <si>
    <t>Sam Bass Rd and Chisholm Trl Rd</t>
  </si>
  <si>
    <t>TURN LANES</t>
  </si>
  <si>
    <t>AI-4, CI-1</t>
  </si>
  <si>
    <t>Deepwood Dr and Round Rock Ave (RM 620)</t>
  </si>
  <si>
    <t>AI-5, CI-2</t>
  </si>
  <si>
    <t>IH 35 Blvd and Round Rock Ave (RM 620)</t>
  </si>
  <si>
    <t>-</t>
  </si>
  <si>
    <t>Update ITS and Traffic Managmenet Infrastructure</t>
  </si>
  <si>
    <t>SA B</t>
  </si>
  <si>
    <t>Westinghouse Rd (1)</t>
  </si>
  <si>
    <t>B-2</t>
  </si>
  <si>
    <t>Westinghouse Rd (2)</t>
  </si>
  <si>
    <t>3895' E of A.W. Grimes to 6350' W of A.W. Grimes</t>
  </si>
  <si>
    <t>B-3</t>
  </si>
  <si>
    <t>4 Lane - Existing</t>
  </si>
  <si>
    <t>N Mays St (1)</t>
  </si>
  <si>
    <t>1777' N of Teravista Pkwy to Teravista Pkwy</t>
  </si>
  <si>
    <t>B-4</t>
  </si>
  <si>
    <t>University Blvd (1)</t>
  </si>
  <si>
    <t>University Oaks Blvd to 335' W of Sunrise Dr</t>
  </si>
  <si>
    <t>B-5</t>
  </si>
  <si>
    <t>University Blvd (2)</t>
  </si>
  <si>
    <t>335' W of Sunrise Dr to A.W. Grimes Blvd</t>
  </si>
  <si>
    <t>B-6</t>
  </si>
  <si>
    <t>University Blvd (3)</t>
  </si>
  <si>
    <t>A.W. Grimes Blvd to 1830' E of A.W. Grimes Blvd</t>
  </si>
  <si>
    <t>B-7</t>
  </si>
  <si>
    <t>University Blvd (4)</t>
  </si>
  <si>
    <t>1830' E of A.W. Grimes Blvd to Lunata Way</t>
  </si>
  <si>
    <t>B-8</t>
  </si>
  <si>
    <t>University Blvd (5)</t>
  </si>
  <si>
    <t>Lunata Way to SH 130 SBFR</t>
  </si>
  <si>
    <t>B-9</t>
  </si>
  <si>
    <t>N Mays St (2)</t>
  </si>
  <si>
    <t>University Blvd to 2000' S of University Blvd</t>
  </si>
  <si>
    <t>B-10</t>
  </si>
  <si>
    <t>N Mays St (3)</t>
  </si>
  <si>
    <t>2000' S of University Blvd to Paloma Dr</t>
  </si>
  <si>
    <t>B-12</t>
  </si>
  <si>
    <t>IH 35 NBFR to Cypress Blvd</t>
  </si>
  <si>
    <t>B-13</t>
  </si>
  <si>
    <t>N Mays St (4)</t>
  </si>
  <si>
    <t>Paloma Dr to 540' N of Steam Way</t>
  </si>
  <si>
    <t>B-14</t>
  </si>
  <si>
    <t>Sunrise Rd (1)</t>
  </si>
  <si>
    <t>University Blvd to Hidden Valley Dr</t>
  </si>
  <si>
    <t>B-15</t>
  </si>
  <si>
    <t>Sunrise Rd (2)</t>
  </si>
  <si>
    <t>Hidden Valley Dr to 325' S of Eagles Nest St</t>
  </si>
  <si>
    <t>B-16</t>
  </si>
  <si>
    <t>Sunrise Rd (3)</t>
  </si>
  <si>
    <t>325' S of Eagles Nest St to Applegate Cir</t>
  </si>
  <si>
    <t>B-17</t>
  </si>
  <si>
    <t>Sunrise Rd (4)</t>
  </si>
  <si>
    <t>Applegate Cir to Lake Dr</t>
  </si>
  <si>
    <t>B-18</t>
  </si>
  <si>
    <t>Sunrise Rd (5)</t>
  </si>
  <si>
    <t>Lake Dr to 545' S of Lake Dr</t>
  </si>
  <si>
    <t>B-19</t>
  </si>
  <si>
    <t>Sunrise Rd (6)</t>
  </si>
  <si>
    <t>545' S of Lake Dr to Old Settlers Blvd</t>
  </si>
  <si>
    <t>B-20</t>
  </si>
  <si>
    <t>College Park (1)</t>
  </si>
  <si>
    <t>Satellite View to Avery Nelson Blvd</t>
  </si>
  <si>
    <t>B-21</t>
  </si>
  <si>
    <t>3 Lane - Proposed</t>
  </si>
  <si>
    <t>Avery Nelson</t>
  </si>
  <si>
    <t>Gulf Way to College Park</t>
  </si>
  <si>
    <t>B-22</t>
  </si>
  <si>
    <t>College Park (2)</t>
  </si>
  <si>
    <t>Avery Nelson Rd to 1355' N of Old Settlers Blvd</t>
  </si>
  <si>
    <t>B-23</t>
  </si>
  <si>
    <t>3 Lane - Existing</t>
  </si>
  <si>
    <t>Seton Pkwy</t>
  </si>
  <si>
    <t>2400' N of Avery Nelson Blvd to Avery Nelson Blvd</t>
  </si>
  <si>
    <t>B-24</t>
  </si>
  <si>
    <t>Medical Center Pkwy</t>
  </si>
  <si>
    <t>Seton Pkwy to A.W. Grimes Blvd</t>
  </si>
  <si>
    <t>B-25</t>
  </si>
  <si>
    <t>CR 112 (1)</t>
  </si>
  <si>
    <t>A.W. Grimes Blvd to 3580' E of A.W. Grimes Blvd</t>
  </si>
  <si>
    <t>B-26</t>
  </si>
  <si>
    <t>CR 112 (2)</t>
  </si>
  <si>
    <t>3580' E of A.W. Grimes Blvd to CR 117</t>
  </si>
  <si>
    <t>B-27</t>
  </si>
  <si>
    <t>Kenney Fort Blvd (1)</t>
  </si>
  <si>
    <t>CR 117 to Old Settlers Blvd</t>
  </si>
  <si>
    <t>B-28</t>
  </si>
  <si>
    <t>Red Bud Ln (1)</t>
  </si>
  <si>
    <t>Guadalajara St to 160' N of Margarita Loop</t>
  </si>
  <si>
    <t>B-29</t>
  </si>
  <si>
    <t>Red Bud Ln (2)</t>
  </si>
  <si>
    <t>160' N of Margarita Loop to CR 117</t>
  </si>
  <si>
    <t>B-30</t>
  </si>
  <si>
    <t>Red Bud Ln (3)</t>
  </si>
  <si>
    <t>B-31</t>
  </si>
  <si>
    <t>6 Lane - Enhanced (1/3)</t>
  </si>
  <si>
    <t>Old Settlers Blvd (1)</t>
  </si>
  <si>
    <t>N Mays St to Sunrise Rd</t>
  </si>
  <si>
    <t>B-32</t>
  </si>
  <si>
    <t>Old Settlers Blvd (2)</t>
  </si>
  <si>
    <t>Sunrise Rd to A.W. Grimes Blvd</t>
  </si>
  <si>
    <t>B-33</t>
  </si>
  <si>
    <t>Old Settlers Blvd (3)</t>
  </si>
  <si>
    <t>Red Bud Ln to CR 110</t>
  </si>
  <si>
    <t>B-34</t>
  </si>
  <si>
    <t>Spur 379 (N Mays St)</t>
  </si>
  <si>
    <t>540' N of Steam Way to Northwest Dr</t>
  </si>
  <si>
    <t>B-35</t>
  </si>
  <si>
    <t>Sunrise Rd (7)</t>
  </si>
  <si>
    <t>Old Settlers Blvd to Country Aire Dr</t>
  </si>
  <si>
    <t>B-36</t>
  </si>
  <si>
    <t>FM 1460 (A.W. Grimes Blvd) (1)</t>
  </si>
  <si>
    <t>Old Settlers Blvd to 375' S of Chandler Creek Blvd</t>
  </si>
  <si>
    <t>B-37</t>
  </si>
  <si>
    <t>FM 1460 (A.W. Grimes Blvd) (2)</t>
  </si>
  <si>
    <t>375' S of Chandler Creek Blvd to 1250' N of Tiger Trl</t>
  </si>
  <si>
    <t>B-38</t>
  </si>
  <si>
    <t>FM 1460 (A.W. Grimes Blvd) (3)</t>
  </si>
  <si>
    <t>1250' N of Tiger Trl to US 79</t>
  </si>
  <si>
    <t>B-39</t>
  </si>
  <si>
    <t>6 Lane - Proposed (1/2)</t>
  </si>
  <si>
    <t>Kenney Fort Blvd (2)</t>
  </si>
  <si>
    <t>Old Settler's Blvd to 2540' S of Old Settler's Blvd</t>
  </si>
  <si>
    <t>B-40</t>
  </si>
  <si>
    <t>6 Lane - Proposed</t>
  </si>
  <si>
    <t>Kenney Fort Blvd (3)</t>
  </si>
  <si>
    <t>B-41</t>
  </si>
  <si>
    <t>Kenney Fort Blvd (4)</t>
  </si>
  <si>
    <t>2540' S of Old Settlers Blvd to Chandler Creek Blvd</t>
  </si>
  <si>
    <t>B-42</t>
  </si>
  <si>
    <t>Kenney Fort Blvd (5)</t>
  </si>
  <si>
    <t>Chandler Creek Blvd to Joe DiMaggio Blvd</t>
  </si>
  <si>
    <t>B-43</t>
  </si>
  <si>
    <t>Red Bud Ln (4)</t>
  </si>
  <si>
    <t>Old Settlers Blvd to 170' N of Joseph St</t>
  </si>
  <si>
    <t>B-44</t>
  </si>
  <si>
    <t>Red Bud Ln (5)</t>
  </si>
  <si>
    <t>170' N of Joseph St to 160' S of Covered Wagon Trl</t>
  </si>
  <si>
    <t>B-45</t>
  </si>
  <si>
    <t>Red Bud Ln (6)</t>
  </si>
  <si>
    <t>160' S of Covered Wagon Trl to US 79</t>
  </si>
  <si>
    <t>B-46, C-6</t>
  </si>
  <si>
    <t>US 79 (1)</t>
  </si>
  <si>
    <t>N Mays St to 200' E of Red Bud Ln</t>
  </si>
  <si>
    <t>B-47</t>
  </si>
  <si>
    <t>US 79 (2)</t>
  </si>
  <si>
    <t>200' E of Red Bud Ln to 1690' E of Red Bud Ln</t>
  </si>
  <si>
    <t>BI-1</t>
  </si>
  <si>
    <t>N Mays St and University Blvd</t>
  </si>
  <si>
    <t>BI-2</t>
  </si>
  <si>
    <t>Sunrise Rd and University Blvd</t>
  </si>
  <si>
    <t>BI-3</t>
  </si>
  <si>
    <t>N Mays St and Steam Way</t>
  </si>
  <si>
    <t>BI-4, CI-8</t>
  </si>
  <si>
    <t>A.W. Grimes Blvd and Palm Valley Blvd</t>
  </si>
  <si>
    <t>OTHER &amp; TURN LANES</t>
  </si>
  <si>
    <t>SA C</t>
  </si>
  <si>
    <t>C-2</t>
  </si>
  <si>
    <t>CR 172 (1)</t>
  </si>
  <si>
    <t>McNeil Dr to Lynda Sue St</t>
  </si>
  <si>
    <t>C-3</t>
  </si>
  <si>
    <t>CR 172 (2)</t>
  </si>
  <si>
    <t>Hesters Crossing Rd to 445' N of Hesters Crossing Rd</t>
  </si>
  <si>
    <t>C-4</t>
  </si>
  <si>
    <t>Hesters Crossing Rd</t>
  </si>
  <si>
    <t>Dry Creek Dr to IH 35 SBFR</t>
  </si>
  <si>
    <t>C-5</t>
  </si>
  <si>
    <t>Bratton Ln</t>
  </si>
  <si>
    <t>IH 35 SBFR to 1160' S of Michael Angelo Way</t>
  </si>
  <si>
    <t>C-7</t>
  </si>
  <si>
    <t>McNeil Extension</t>
  </si>
  <si>
    <t>S Mays St to Georgetown St</t>
  </si>
  <si>
    <t>C-8</t>
  </si>
  <si>
    <t>S Mays St</t>
  </si>
  <si>
    <t>Nash St to Gattis School Rd</t>
  </si>
  <si>
    <t>C-9</t>
  </si>
  <si>
    <t>6 Lane - Existing</t>
  </si>
  <si>
    <t>US 79 to Forest Creek Blvd</t>
  </si>
  <si>
    <t>C-10</t>
  </si>
  <si>
    <t>Forest Creek Dr to 830' S of Gattis School Rd</t>
  </si>
  <si>
    <t>C-11</t>
  </si>
  <si>
    <t>Forest Ridge Blvd to 265' S of Forest Ridge Blvd</t>
  </si>
  <si>
    <t>C-12</t>
  </si>
  <si>
    <t>265' S of Forest Ridge Blvd to 280' S of Woodlawn Ln</t>
  </si>
  <si>
    <t>C-13</t>
  </si>
  <si>
    <t>280' S of Woodlawn Ln to 130' S of Old Oaks Dr</t>
  </si>
  <si>
    <t>C-14</t>
  </si>
  <si>
    <t>130' S of Old Oaks Dr to 315' S of Country Dr</t>
  </si>
  <si>
    <t>C-15</t>
  </si>
  <si>
    <t>315' S of Country Dr to Wildflower Trl</t>
  </si>
  <si>
    <t>C-16</t>
  </si>
  <si>
    <t>Wildflower Trl to 295' S of Wildflower Trl</t>
  </si>
  <si>
    <t>C-17</t>
  </si>
  <si>
    <t>Red Bud Ln (7)</t>
  </si>
  <si>
    <t>295' S of Wildflower Trl to 840' N of Forest Creek Dr</t>
  </si>
  <si>
    <t>C-18</t>
  </si>
  <si>
    <t>Red Bud Ln (8)</t>
  </si>
  <si>
    <t>840' N of Forest Creek Dr to 340' S of Forest Creek Dr</t>
  </si>
  <si>
    <t>C-19</t>
  </si>
  <si>
    <t>Red Bud Ln (9)</t>
  </si>
  <si>
    <t>340' S of Forest Creek Dr to Gattis School Rd</t>
  </si>
  <si>
    <t>C-20</t>
  </si>
  <si>
    <t>Gattis School Rd (1)</t>
  </si>
  <si>
    <t>S Mays St to Surrey Dr</t>
  </si>
  <si>
    <t>C-21</t>
  </si>
  <si>
    <t>Gattis School Rd (2)</t>
  </si>
  <si>
    <t>Windy Park Dr to Red Bud Ln</t>
  </si>
  <si>
    <t>C-22</t>
  </si>
  <si>
    <t>S Mays St / Dell Way</t>
  </si>
  <si>
    <t>Gattis School Rd to Greenlawn Blvd</t>
  </si>
  <si>
    <t>C-23</t>
  </si>
  <si>
    <t>830' S of Gattis School Rd to SH 45</t>
  </si>
  <si>
    <t>C-24</t>
  </si>
  <si>
    <t>Greenlawn Blvd</t>
  </si>
  <si>
    <t>IH 35 NBFR to SH 45 EBFR</t>
  </si>
  <si>
    <t>C-25</t>
  </si>
  <si>
    <t>Roundville Ln</t>
  </si>
  <si>
    <t>A.W. Grimes Blvd to 2060' W of A.W. Grimes Blvd</t>
  </si>
  <si>
    <t>C-26</t>
  </si>
  <si>
    <t>Schultz (1)</t>
  </si>
  <si>
    <t>SH 45 EBFR to 290' S of SH 45 EBFR</t>
  </si>
  <si>
    <t>C-27</t>
  </si>
  <si>
    <t>Schultz (2)</t>
  </si>
  <si>
    <t>290' S of SH 45 EBFR to 255' S of Autumn Sage Way</t>
  </si>
  <si>
    <t>CI-3</t>
  </si>
  <si>
    <t>IH 35 and Hesters Crossing Rd</t>
  </si>
  <si>
    <t>CI-4</t>
  </si>
  <si>
    <t>IH 35 and Louis Henna Blvd (SH 45 FR)</t>
  </si>
  <si>
    <t>TURN LANES &amp; SIGNAL</t>
  </si>
  <si>
    <t>CI-5</t>
  </si>
  <si>
    <t>Mays St and Liberty Ave</t>
  </si>
  <si>
    <t>CI-6</t>
  </si>
  <si>
    <t>Mays St and Gattis School Rd</t>
  </si>
  <si>
    <t>CI-7</t>
  </si>
  <si>
    <t>Greenlawn Blvd and Louis Henna Blvd (SH 45 FR)</t>
  </si>
  <si>
    <t>OTHER</t>
  </si>
  <si>
    <t>CI-9</t>
  </si>
  <si>
    <t>A.W. Grimes Blvd and Gattis School Rd</t>
  </si>
  <si>
    <t>CI-10</t>
  </si>
  <si>
    <t>Red Bud Ln and Gattis School Rd</t>
  </si>
  <si>
    <t>10 YR</t>
  </si>
  <si>
    <t>Arterial H (4)</t>
  </si>
  <si>
    <t>490' W of UPRR to UPRR</t>
  </si>
  <si>
    <t>10-YR</t>
  </si>
  <si>
    <t>Arterial J</t>
  </si>
  <si>
    <t>Union Pacific Railroad to IH 35 SBFR</t>
  </si>
  <si>
    <t>REMOVE</t>
  </si>
  <si>
    <t>700' E of Hairy Man Rd to Chisholm Trl Rd</t>
  </si>
  <si>
    <t>CR 117 (1)</t>
  </si>
  <si>
    <t>CR 112 to San Felipe St</t>
  </si>
  <si>
    <t>CR 117 (2)</t>
  </si>
  <si>
    <t>160' N of Bluffstone Dr to 440' S of Bluffstone Dr</t>
  </si>
  <si>
    <t>CR 117 (3)</t>
  </si>
  <si>
    <t>840' W of Marshall Trl to Red Bud Ln</t>
  </si>
  <si>
    <t>A.W. Grimes Blvd to Kenney Fort Blvd (Future)</t>
  </si>
  <si>
    <t>New Hope Rd (Sam Bass Rd to 240' W of Lagoona Dr)</t>
  </si>
  <si>
    <t>New Hope Rd (240' W of Lagoona Dr to Mayfield Ranch Blvd)</t>
  </si>
  <si>
    <t>New Hope Rd (Mayfield Ranch Blvd to 1000' E of Wyoming Springs Dr)</t>
  </si>
  <si>
    <t>Arterial H (490' W of UPRR to UPRR)</t>
  </si>
  <si>
    <t>Westinghouse Rd (IH 35 SBFR to IH 35 NBFR)</t>
  </si>
  <si>
    <t>Arterial J (Union Pacific Railroad to IH 35 SBFR)</t>
  </si>
  <si>
    <t>Wyoming Springs Dr (New Hope Dr (Future) to Blue Ridge Dr)</t>
  </si>
  <si>
    <t>Wyoming Springs Dr (Blue Ridge Dr to RM 1431)</t>
  </si>
  <si>
    <t>RM 1431 (1100' W of Mayfield Ranch Blvd to 850' E of Stone Oak Dr)</t>
  </si>
  <si>
    <t>RM 1431 (850' E of Stone Oak Dr to 5195' E of Stone Oak St)</t>
  </si>
  <si>
    <t>RM 1431 (5195' E of Stone Oak St to IH 35 SBFR)</t>
  </si>
  <si>
    <t>Wyoming Springs Dr (390' N of Goldenoak Cir to Alondra Way)</t>
  </si>
  <si>
    <t>Arterial L (Wyoming Springs Dr to Chisholm Trl Rd (Future))</t>
  </si>
  <si>
    <t>Creek Bend Blvd (RM 1431 to West End Pl)</t>
  </si>
  <si>
    <t>Creek Bend Blvd (West End Pl to Camino Del Verdes Pl)</t>
  </si>
  <si>
    <t>Chisholm Trl Rd (RM 1431 to CR 173)</t>
  </si>
  <si>
    <t>Arterial L (Chisholm Trl Rd (Future) to IH 35 NBFR)</t>
  </si>
  <si>
    <t>CR 173 (IH 35 SBFR to 3250' N of Wolle Ln)</t>
  </si>
  <si>
    <t>Chisholm Trl Rd (3250' N of Wolle Ln to 1980' N of Wolle Ln)</t>
  </si>
  <si>
    <t>Chisholm Trl Rd (1980' N of Wolle Ln to FM 3406)</t>
  </si>
  <si>
    <t>Sam Bass Rd (230' W of Tonkawa Trl to 390' W of Wyoming Springs Dr)</t>
  </si>
  <si>
    <t>Sam Bass Rd (390' W of Wyoming Springs Dr to FM 3406)</t>
  </si>
  <si>
    <t>Sam Bass Rd (FM 3406 to Desert Willow Dr)</t>
  </si>
  <si>
    <t>Sam Bass Rd (Desert Willow Dr to Creek Bend Blvd)</t>
  </si>
  <si>
    <t>Sam Bass Rd (Creek Bend Blvd to Hairy Man Dr)</t>
  </si>
  <si>
    <t>Sam Bass Rd (Hairy Man Rd to 700' E of Hairy Man Rd)</t>
  </si>
  <si>
    <t>FM 3406 (Sam Bass Rd to IH 35 SBFR)</t>
  </si>
  <si>
    <t>Sam Bass Rd (700' E of Hairy Man Rd to Chisholm Trl Rd)</t>
  </si>
  <si>
    <t>Wyoming Springs Dr (Sam Bass Rd to Brushy Creek)</t>
  </si>
  <si>
    <t>Chisholm Trl Rd (FM 3406 to Sam Bass Rd)</t>
  </si>
  <si>
    <t>Creek Bend Blvd (Brushy Creek to Wyoming Springs Dr)</t>
  </si>
  <si>
    <t>Deepwood Dr (Sam Bass Rd to 345' N of RM 620)</t>
  </si>
  <si>
    <t>Deepwood Dr (345' N of RM 620 to RM 620)</t>
  </si>
  <si>
    <t>RM 620 (Deepwood Dr to IH 35 SBFR)</t>
  </si>
  <si>
    <t>Sam Bass Rd and FM 3406 (Signal)</t>
  </si>
  <si>
    <t>Sam Bass Rd and Hairy Man Rd (Intersection)</t>
  </si>
  <si>
    <t>Sam Bass Rd and Chisholm Trl Rd (Turn Lanes)</t>
  </si>
  <si>
    <t>Deepwood Dr and Round Rock Ave (RM 620)  (Turn Lanes)</t>
  </si>
  <si>
    <t>IH 35 Blvd and Round Rock Ave (RM 620)  (Turn Lanes)</t>
  </si>
  <si>
    <t>Westinghouse Rd (3895' E of A.W. Grimes to 6350' E of A.W. Grimes)</t>
  </si>
  <si>
    <t>Service_Area_A</t>
  </si>
  <si>
    <t>Service_Area_B</t>
  </si>
  <si>
    <t>Service_Area_C</t>
  </si>
  <si>
    <t>Total RIF Credit to apply to this permit:</t>
  </si>
  <si>
    <t>Total Roadway Impact Fee Credit (RIF) Applied For:</t>
  </si>
  <si>
    <t>B. Estimated cost based on similar projects constructed in the area within the year of the permit application.</t>
  </si>
  <si>
    <t>(Total value of the credit application as described in the application)</t>
  </si>
  <si>
    <t>PART II.</t>
  </si>
  <si>
    <t>NO</t>
  </si>
  <si>
    <t>YES</t>
  </si>
  <si>
    <t>Is this part of Approved Project RIF Credit?</t>
  </si>
  <si>
    <t>1. Certified Copy of the Development Agreement in which the contribution was agreed.</t>
  </si>
  <si>
    <t>2. The appraised fair market value of the land at the time of credit application, prepared by a professional Real Estate Appraiser.</t>
  </si>
  <si>
    <t>1. Engineered construction plans or as-built drawings for the specific construction, prepared by a Professional Engineer licensed in the State of Texas.</t>
  </si>
  <si>
    <t xml:space="preserve"> (If YES, proceed to Part II)</t>
  </si>
  <si>
    <t>(Will always be the same as above, unless predetermined credit was calculated for the entire development)</t>
  </si>
  <si>
    <t>1. Legal description of the land prepared by a Registered Professional Land Surveyor licensed in the State of Texas.</t>
  </si>
  <si>
    <t>3. The cost estimate shall be signed by a Professional Engineer licensed in the State of Texas; and may include the cost of construction, professional services, and other expenses necessary to the Construction Improvement.</t>
  </si>
  <si>
    <t>N Mays St and University Blvd (Turn Lanes)</t>
  </si>
  <si>
    <t>Sunrise Rd and University Blvd (Turn Lanes)</t>
  </si>
  <si>
    <t>N Mays St and Steam Way (Turn Lanes)</t>
  </si>
  <si>
    <t>Deepwood Dr and Round Rock Ave (RM 620) (Turn Lanes)</t>
  </si>
  <si>
    <t>IH 35 Blvd and Round Rock Ave (RM 620) (Turn Lanes)</t>
  </si>
  <si>
    <t>IH 35 and Hesters Crossing Rd (Turn Lanes)</t>
  </si>
  <si>
    <t>Mays St and Gattis School Rd (Turn Lanes)</t>
  </si>
  <si>
    <t>A.W. Grimes Blvd and Gattis School Rd (Turn Lanes)</t>
  </si>
  <si>
    <t>Red Bud Ln and Gattis School Rd (Turn Lanes)</t>
  </si>
  <si>
    <t>A.W. Grimes Blvd and Palm Valley Blvd (Other and Turn Lanes)</t>
  </si>
  <si>
    <t>Greenlawn Blvd and Louis Henna Blvd (SH 45 FR) (Other)</t>
  </si>
  <si>
    <t>Mays St and Liberty Ave (Signal)</t>
  </si>
  <si>
    <t>IH 35 and Louis Henna Blvd (SH 45 FR) (Turn Lanes and Signal</t>
  </si>
  <si>
    <t>N Mays St (1777' N of Teravista Pkwy to Teravista Pkwy)</t>
  </si>
  <si>
    <t>University Blvd (University Oaks Blvd to 335' W of Sunrise Dr)</t>
  </si>
  <si>
    <t>University Blvd (335' W of Sunrise Dr to A.W. Grimes Blvd)</t>
  </si>
  <si>
    <t>University Blvd (A.W. Grimes Blvd to 1830' E of A.W. Grimes Blvd)</t>
  </si>
  <si>
    <t>University Blvd (1830' E of A.W. Grimes Blvd to Lunata Way)</t>
  </si>
  <si>
    <t>University Blvd (Lunata Way to SH 130 SBFR)</t>
  </si>
  <si>
    <t>N Mays St (University Blvd to 2000' S of University Blvd)</t>
  </si>
  <si>
    <t>N Mays St (2000' S of University Blvd to Paloma Dr)</t>
  </si>
  <si>
    <t>Arterial L (IH 35 NBFR to Cypress Blvd)</t>
  </si>
  <si>
    <t>N Mays St (Paloma Dr to 540' N of Steam Way)</t>
  </si>
  <si>
    <t>Sunrise Rd (University Blvd to Hidden Valley Dr)</t>
  </si>
  <si>
    <t>Sunrise Rd (Hidden Valley Dr to 325' S of Eagles Nest)</t>
  </si>
  <si>
    <t>Sunrise Rd (325' S of Eagles Nest to Applegate Cir)</t>
  </si>
  <si>
    <t>Sunrise Rd (Applegate Cir to Lake Dr)</t>
  </si>
  <si>
    <t>Sunrise Rd (Lake Dr to 545 S of Lake Dr)</t>
  </si>
  <si>
    <t>Sunrise Rd (545' s of Lake Dr to Old Settlers Blvd)</t>
  </si>
  <si>
    <t>College Park (Satellite View to Avery Nelson Blvd)</t>
  </si>
  <si>
    <t>Avery Nelson (Gulf Way to College Park)</t>
  </si>
  <si>
    <t>College Park (Avery Nelson Rd to 1355' N of Old Settlers Blvd)</t>
  </si>
  <si>
    <t>Seton Pkwy (2400' N of Avery Nelson Blvd to Avery Nelson Blvd)</t>
  </si>
  <si>
    <t>Medical Center Pkwy (Seton Pkwy to A.W. Grimes Blvd)</t>
  </si>
  <si>
    <t>CR 112 (A.W. Grimes Blvd to 3580' E of A.W. Grimes Blvd)</t>
  </si>
  <si>
    <t>CR 112 (3580' E of A.W. Grimes Blvd to CR 117)</t>
  </si>
  <si>
    <t>Kenney Fort Blvd (CR 117 to Old Settlers Blvd)</t>
  </si>
  <si>
    <t>CR 117 (CR 112 to San Felipe St)</t>
  </si>
  <si>
    <t>CR 117 (160' N of Bluffstone Dr to 440' S of Bluffstone Dr)</t>
  </si>
  <si>
    <t>CR 117 (840' W of Marshall Trl to Red Bud Ln)</t>
  </si>
  <si>
    <t>Red Bud Ln (Guadalajara St to 160' N of Margarita Loop)</t>
  </si>
  <si>
    <t>Red Bud Ln (160' N of Margarita Loop to CR 117)</t>
  </si>
  <si>
    <t>Red Bud Ln (CR 117 to Old Settlers Blvd)</t>
  </si>
  <si>
    <t>Old Settlers Blvd (N Mays St to Sunrise Rd)</t>
  </si>
  <si>
    <t>Old Settlers Blvd (Sunrise Rd to A.W. Grimes Blvd)</t>
  </si>
  <si>
    <t>Old Settlers Blvd (A.W. Grimes Blvd to Kenney Fort Blvd (Future))</t>
  </si>
  <si>
    <t>Old Settlers Blvd (Red Bud Ln to CR 110)</t>
  </si>
  <si>
    <t>Spur 379 (N Mays St) (540' N of Steam Way to Northwest Dr)</t>
  </si>
  <si>
    <t>Sunrise Rd (Old Settlers Blvd to Country Aire Dr)</t>
  </si>
  <si>
    <t>FM 1460 (A.W. Grimes Blvd) (Old Settlers Blvd to 375' S of Chandler Creek Blvd)</t>
  </si>
  <si>
    <t>FM 1460 (A.W. Grimes Blvd) (375' S of Chandler Creek Blvd to 1250' N of Tiger Trl)</t>
  </si>
  <si>
    <t>FM 1460 (A.W. Grimes Blvd) (1250' N of Tiger Trl to US 79)</t>
  </si>
  <si>
    <t>US 79 (200' E of Red Bud Ln to 1690' E of Red Bud Ln)</t>
  </si>
  <si>
    <t>US 79 (N Mays St to 200' E of Red Bud Ln)</t>
  </si>
  <si>
    <t>Kenney Fort Blvd (Old Settler's Blvd to 2540' S of Old Settler's Blvd)</t>
  </si>
  <si>
    <t>Kenney Fort Blvd (Old Settler's Blvd to 2540' S of Old Settler's Blvd 1/2)</t>
  </si>
  <si>
    <t>Kenney Fort Blvd (2540' S of Old Settlers Blvd to Chandler Creek Blvd)</t>
  </si>
  <si>
    <t>Kenney Fort Blvd (Chandler Creek Blvd to Joe DiMaggio Blvd)</t>
  </si>
  <si>
    <t>Red Bud Ln (Old Settlers Blvd to 170' N of Joseph St)</t>
  </si>
  <si>
    <t>Red Bud Ln (170' N of Joseph St to 160' S of Covered Wagon Trl)</t>
  </si>
  <si>
    <t>Red Bud Ln (160' S of Covered Wagon Trl to US 79)</t>
  </si>
  <si>
    <t>Other</t>
  </si>
  <si>
    <t>CR 172 (McNeil Dr to Lynda Sue St)</t>
  </si>
  <si>
    <t>CR 172 (Hesters Crossing Rd to 445' N of Hesters Crossing Rd)</t>
  </si>
  <si>
    <t>Hesters Crossing Rd (Dry Creek Dr to IH 35 SBFR)</t>
  </si>
  <si>
    <t>Bratton Ln (IH 35 SBFR to 1160' S of Michael Angelo Way)</t>
  </si>
  <si>
    <t>McNeil Extension (S Mays St to Georgetown St)</t>
  </si>
  <si>
    <t>S Mays St (Nash St to Gattis School Rd)</t>
  </si>
  <si>
    <t>Kenney Fort Blvd (US 79 to Forest Creek Blvd)</t>
  </si>
  <si>
    <t>Kenney Fort Blvd (Forest Creek Dr to 830' S of Gattis School Rd)</t>
  </si>
  <si>
    <t>Red Bud Ln (Forest Ridge Blvd to 265' S of Forest Ridge Blvd)</t>
  </si>
  <si>
    <t>Red Bud Ln (265' S of Forest Ridge Blvd to 280' S of Woodlawn Ln)</t>
  </si>
  <si>
    <t>Red Bud Ln (280' S of Woodlawn Ln to 130' S of Old Oaks Dr)</t>
  </si>
  <si>
    <t>Red Bud Ln (130' S of Old Oaks Dr to 315' S of Country Dr)</t>
  </si>
  <si>
    <t>Red Bud Ln (315' S of Country Dr to Wildflower Trl)</t>
  </si>
  <si>
    <t>Red Bud Ln (Wildflower Trl to 295' S of Wildflower Trl)</t>
  </si>
  <si>
    <t>Red Bud Ln (295' S of Wildflower Trl to 840' N of Forest Creek Dr)</t>
  </si>
  <si>
    <t>Red Bud Ln (840' N of Forest Creek Dr to 340' S of Forest Creek Dr)</t>
  </si>
  <si>
    <t>Red Bud Ln (340' S of Forest Creek Dr to Gattis School Rd)</t>
  </si>
  <si>
    <t>Gattis School Rd (S Mays St to Surrey Dr)</t>
  </si>
  <si>
    <t>Gattis School Rd (Windy Park Dr to Red Bud Ln)</t>
  </si>
  <si>
    <t>S Mays St / Dell Way (Gattis School Rd to Greenlawn Blvd)</t>
  </si>
  <si>
    <t>Kenney Fort Blvd (830' S of Gattis School Rd to SH 45)</t>
  </si>
  <si>
    <t>Greenlawn Blvd (IH 35 NBFR to SH 45 EBFR)</t>
  </si>
  <si>
    <t>Roundville Ln (A.W. Grimes Blvd to 2060' W of A.W. Grimes Blvd)</t>
  </si>
  <si>
    <t>Schultz (SH 45 EBFR to 290' S of SH 45 EBFR)</t>
  </si>
  <si>
    <t>Schultz (290' S of SH 45 EBFR to 255' S of Autumn Sage Way)</t>
  </si>
  <si>
    <t>(A specific list of projects is included in the CIP for RIF worksheet. If the roadway improvement is not included in the RIF calculation please provide justification for inclusion with the application)</t>
  </si>
  <si>
    <t>______________________________________________________________________________________________________________________________</t>
  </si>
  <si>
    <t xml:space="preserve">Applicant Signature &amp; Date: </t>
  </si>
  <si>
    <t>Submit completed application along with project description and required documents to : ________________________________________</t>
  </si>
  <si>
    <t>A.W. Grimes Blvd and Palm Valley Blvd (Other &amp; Turn Lanes)</t>
  </si>
  <si>
    <t xml:space="preserve">Type of Offset Applied For: </t>
  </si>
  <si>
    <t>For each type of credit offset attach a description of the project along with the following:</t>
  </si>
  <si>
    <t>Application for Roadway Impact Fee Offset Credit</t>
  </si>
  <si>
    <t>TOTAL ROADWAY IMPACT FEE OFFSET CREDITS USED IN THIS PERMIT: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</si>
</sst>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10"/>
      <color theme="1"/>
      <name val="Times New Roman"/>
      <family val="1"/>
    </font>
    <font>
      <b/>
      <sz val="10"/>
      <color theme="1"/>
      <name val="Times New Roman"/>
      <family val="1"/>
    </font>
    <font>
      <b/>
      <sz val="18"/>
      <name val="Arial"/>
      <family val="2"/>
    </font>
    <font>
      <u/>
      <sz val="10"/>
      <color indexed="12"/>
      <name val="Arial"/>
      <family val="2"/>
    </font>
    <font>
      <b/>
      <sz val="12"/>
      <name val="Arial"/>
      <family val="2"/>
    </font>
    <font>
      <b/>
      <sz val="10"/>
      <name val="Arial"/>
      <family val="2"/>
    </font>
    <font>
      <i/>
      <sz val="7"/>
      <name val="Arial"/>
      <family val="2"/>
    </font>
    <font>
      <i/>
      <sz val="9"/>
      <color rgb="FFFF0000"/>
      <name val="Arial"/>
      <family val="2"/>
    </font>
    <font>
      <b/>
      <u/>
      <sz val="10"/>
      <name val="Arial"/>
      <family val="2"/>
    </font>
    <font>
      <b/>
      <sz val="11"/>
      <name val="Arial"/>
      <family val="2"/>
    </font>
    <font>
      <b/>
      <sz val="9"/>
      <name val="Arial"/>
      <family val="2"/>
    </font>
    <font>
      <b/>
      <sz val="14"/>
      <name val="Arial"/>
      <family val="2"/>
    </font>
    <font>
      <b/>
      <sz val="16"/>
      <name val="Arial"/>
      <family val="2"/>
    </font>
    <font>
      <sz val="16"/>
      <name val="Arial"/>
      <family val="2"/>
    </font>
    <font>
      <sz val="11"/>
      <name val="Arial"/>
      <family val="2"/>
    </font>
    <font>
      <b/>
      <sz val="11"/>
      <name val="Times New Roman"/>
      <family val="1"/>
    </font>
    <font>
      <sz val="11"/>
      <name val="Times New Roman"/>
      <family val="1"/>
    </font>
    <font>
      <b/>
      <sz val="14"/>
      <name val="Times New Roman"/>
      <family val="1"/>
    </font>
    <font>
      <sz val="14"/>
      <name val="Times New Roman"/>
      <family val="1"/>
    </font>
    <font>
      <vertAlign val="superscript"/>
      <sz val="11"/>
      <name val="Times New Roman"/>
      <family val="1"/>
    </font>
    <font>
      <b/>
      <sz val="9"/>
      <color rgb="FFFF0000"/>
      <name val="Arial"/>
      <family val="2"/>
    </font>
    <font>
      <sz val="9"/>
      <color rgb="FFFF0000"/>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s>
  <borders count="6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double">
        <color indexed="64"/>
      </right>
      <top/>
      <bottom style="double">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hair">
        <color auto="1"/>
      </left>
      <right/>
      <top style="thin">
        <color auto="1"/>
      </top>
      <bottom/>
      <diagonal/>
    </border>
    <border>
      <left/>
      <right style="thin">
        <color auto="1"/>
      </right>
      <top style="thin">
        <color auto="1"/>
      </top>
      <bottom/>
      <diagonal/>
    </border>
    <border>
      <left style="thin">
        <color auto="1"/>
      </left>
      <right style="hair">
        <color auto="1"/>
      </right>
      <top/>
      <bottom/>
      <diagonal/>
    </border>
    <border>
      <left/>
      <right style="thin">
        <color auto="1"/>
      </right>
      <top/>
      <bottom/>
      <diagonal/>
    </border>
    <border>
      <left style="thin">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thin">
        <color indexed="64"/>
      </top>
      <bottom/>
      <diagonal/>
    </border>
    <border>
      <left style="thin">
        <color auto="1"/>
      </left>
      <right style="double">
        <color indexed="64"/>
      </right>
      <top/>
      <bottom/>
      <diagonal/>
    </border>
  </borders>
  <cellStyleXfs count="7">
    <xf numFmtId="0" fontId="0" fillId="0" borderId="0"/>
    <xf numFmtId="44" fontId="1" fillId="0" borderId="0" applyFont="0" applyFill="0" applyBorder="0" applyAlignment="0" applyProtection="0"/>
    <xf numFmtId="0" fontId="2" fillId="0" borderId="0"/>
    <xf numFmtId="0" fontId="2" fillId="0" borderId="0"/>
    <xf numFmtId="0" fontId="7"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193">
    <xf numFmtId="0" fontId="0" fillId="0" borderId="0" xfId="0"/>
    <xf numFmtId="0" fontId="3" fillId="0" borderId="0" xfId="2" applyFont="1" applyFill="1" applyProtection="1">
      <protection locked="0"/>
    </xf>
    <xf numFmtId="0" fontId="5" fillId="0" borderId="0" xfId="0" applyFont="1"/>
    <xf numFmtId="0" fontId="2" fillId="2" borderId="1" xfId="3" applyFill="1" applyBorder="1" applyProtection="1"/>
    <xf numFmtId="0" fontId="2" fillId="2" borderId="2" xfId="3" applyFill="1" applyBorder="1" applyProtection="1"/>
    <xf numFmtId="0" fontId="2" fillId="3" borderId="3" xfId="3" applyFill="1" applyBorder="1" applyProtection="1"/>
    <xf numFmtId="0" fontId="2" fillId="4" borderId="0" xfId="3" applyFont="1" applyFill="1" applyProtection="1"/>
    <xf numFmtId="0" fontId="2" fillId="0" borderId="0" xfId="3" applyProtection="1"/>
    <xf numFmtId="0" fontId="6" fillId="2" borderId="4" xfId="3" applyFont="1" applyFill="1" applyBorder="1" applyAlignment="1" applyProtection="1">
      <alignment horizontal="right" vertical="center"/>
    </xf>
    <xf numFmtId="0" fontId="2" fillId="3" borderId="5" xfId="3" applyFill="1" applyBorder="1" applyAlignment="1" applyProtection="1">
      <alignment vertical="center"/>
    </xf>
    <xf numFmtId="0" fontId="6" fillId="2" borderId="0" xfId="3" applyFont="1" applyFill="1" applyBorder="1" applyAlignment="1" applyProtection="1">
      <alignment horizontal="right" vertical="center"/>
    </xf>
    <xf numFmtId="0" fontId="7" fillId="2" borderId="0" xfId="4" applyFill="1" applyBorder="1" applyAlignment="1" applyProtection="1">
      <alignment horizontal="right" vertical="center"/>
      <protection locked="0"/>
    </xf>
    <xf numFmtId="0" fontId="2" fillId="3" borderId="4" xfId="3" applyFill="1" applyBorder="1" applyAlignment="1" applyProtection="1">
      <alignment vertical="center"/>
    </xf>
    <xf numFmtId="0" fontId="2" fillId="3" borderId="0" xfId="3" applyFill="1" applyBorder="1" applyAlignment="1" applyProtection="1">
      <alignment vertical="center"/>
    </xf>
    <xf numFmtId="0" fontId="8" fillId="3" borderId="0" xfId="3" applyFont="1" applyFill="1" applyBorder="1" applyAlignment="1" applyProtection="1">
      <alignment horizontal="right" vertical="center"/>
    </xf>
    <xf numFmtId="0" fontId="2" fillId="4" borderId="0" xfId="3" applyFont="1" applyFill="1" applyAlignment="1" applyProtection="1">
      <alignment vertical="center"/>
    </xf>
    <xf numFmtId="0" fontId="2" fillId="0" borderId="0" xfId="3" applyAlignment="1" applyProtection="1">
      <alignment vertical="center"/>
    </xf>
    <xf numFmtId="0" fontId="10" fillId="3" borderId="0" xfId="3" applyFont="1" applyFill="1" applyBorder="1" applyAlignment="1" applyProtection="1">
      <alignment horizontal="right" vertical="center"/>
    </xf>
    <xf numFmtId="0" fontId="11" fillId="3" borderId="0" xfId="3" applyFont="1" applyFill="1" applyBorder="1" applyAlignment="1" applyProtection="1">
      <alignment vertical="center"/>
    </xf>
    <xf numFmtId="0" fontId="2" fillId="3" borderId="0" xfId="3" applyNumberFormat="1" applyFill="1" applyBorder="1" applyAlignment="1" applyProtection="1">
      <alignment vertical="center"/>
    </xf>
    <xf numFmtId="0" fontId="12" fillId="3" borderId="0" xfId="3" applyFont="1" applyFill="1" applyBorder="1" applyAlignment="1" applyProtection="1">
      <alignment vertical="center"/>
    </xf>
    <xf numFmtId="0" fontId="9" fillId="3" borderId="0" xfId="3" applyFont="1" applyFill="1" applyBorder="1" applyAlignment="1" applyProtection="1">
      <alignment vertical="center"/>
    </xf>
    <xf numFmtId="0" fontId="9" fillId="3" borderId="0" xfId="3" applyFont="1" applyFill="1" applyBorder="1" applyAlignment="1" applyProtection="1">
      <alignment horizontal="left" vertical="center"/>
    </xf>
    <xf numFmtId="0" fontId="9" fillId="3" borderId="0" xfId="3" applyFont="1" applyFill="1" applyBorder="1" applyAlignment="1" applyProtection="1">
      <alignment horizontal="center" vertical="center" wrapText="1"/>
    </xf>
    <xf numFmtId="0" fontId="2" fillId="3" borderId="0" xfId="3" applyFill="1" applyBorder="1" applyAlignment="1" applyProtection="1">
      <alignment horizontal="center" vertical="center"/>
    </xf>
    <xf numFmtId="44" fontId="2" fillId="4" borderId="0" xfId="3" applyNumberFormat="1" applyFont="1" applyFill="1" applyProtection="1"/>
    <xf numFmtId="0" fontId="13" fillId="3" borderId="0" xfId="3" applyFont="1" applyFill="1" applyBorder="1" applyAlignment="1" applyProtection="1">
      <alignment horizontal="right" vertical="center"/>
    </xf>
    <xf numFmtId="0" fontId="14" fillId="3" borderId="0" xfId="3" applyFont="1" applyFill="1" applyBorder="1" applyAlignment="1" applyProtection="1">
      <alignment vertical="center" wrapText="1"/>
    </xf>
    <xf numFmtId="0" fontId="2" fillId="3" borderId="5" xfId="3" applyFill="1" applyBorder="1" applyProtection="1"/>
    <xf numFmtId="0" fontId="2" fillId="2" borderId="4" xfId="3" applyFill="1" applyBorder="1" applyProtection="1"/>
    <xf numFmtId="0" fontId="2" fillId="2" borderId="5" xfId="3" applyFill="1" applyBorder="1" applyProtection="1"/>
    <xf numFmtId="0" fontId="2" fillId="2" borderId="0" xfId="3" applyFill="1" applyBorder="1" applyProtection="1"/>
    <xf numFmtId="0" fontId="15" fillId="3" borderId="0" xfId="3" applyFont="1" applyFill="1" applyBorder="1" applyAlignment="1" applyProtection="1">
      <alignment horizontal="right" vertical="center"/>
    </xf>
    <xf numFmtId="0" fontId="2" fillId="2" borderId="14" xfId="3" applyFill="1" applyBorder="1" applyProtection="1"/>
    <xf numFmtId="0" fontId="16" fillId="2" borderId="4" xfId="3" applyFont="1" applyFill="1" applyBorder="1" applyAlignment="1" applyProtection="1">
      <alignment vertical="center"/>
    </xf>
    <xf numFmtId="0" fontId="17" fillId="2" borderId="0" xfId="3" applyFont="1" applyFill="1" applyAlignment="1" applyProtection="1"/>
    <xf numFmtId="0" fontId="16" fillId="2" borderId="4" xfId="3" applyFont="1" applyFill="1" applyBorder="1" applyAlignment="1" applyProtection="1">
      <alignment horizontal="right" vertical="center"/>
    </xf>
    <xf numFmtId="0" fontId="2" fillId="3" borderId="4" xfId="3" applyFill="1" applyBorder="1" applyAlignment="1" applyProtection="1"/>
    <xf numFmtId="0" fontId="2" fillId="4" borderId="0" xfId="3" applyFont="1" applyFill="1" applyAlignment="1" applyProtection="1"/>
    <xf numFmtId="0" fontId="2" fillId="0" borderId="0" xfId="3" applyAlignment="1" applyProtection="1"/>
    <xf numFmtId="0" fontId="2" fillId="3" borderId="15" xfId="3" applyFont="1" applyFill="1" applyBorder="1" applyAlignment="1" applyProtection="1"/>
    <xf numFmtId="0" fontId="2" fillId="3" borderId="18" xfId="3" applyFont="1" applyFill="1" applyBorder="1" applyAlignment="1" applyProtection="1">
      <alignment vertical="center"/>
    </xf>
    <xf numFmtId="0" fontId="2" fillId="3" borderId="0" xfId="3" applyFont="1" applyFill="1" applyBorder="1" applyAlignment="1" applyProtection="1">
      <alignment vertical="center"/>
    </xf>
    <xf numFmtId="0" fontId="2" fillId="3" borderId="0" xfId="3" applyFont="1" applyFill="1" applyBorder="1" applyAlignment="1" applyProtection="1">
      <alignment vertical="center" wrapText="1"/>
    </xf>
    <xf numFmtId="0" fontId="2" fillId="3" borderId="6" xfId="3" applyFont="1" applyFill="1" applyBorder="1" applyAlignment="1" applyProtection="1">
      <alignment vertical="center" wrapText="1"/>
    </xf>
    <xf numFmtId="0" fontId="2" fillId="3" borderId="25" xfId="3" applyFont="1" applyFill="1" applyBorder="1" applyAlignment="1" applyProtection="1">
      <alignment vertical="center"/>
    </xf>
    <xf numFmtId="0" fontId="2" fillId="3" borderId="10" xfId="3" applyFont="1" applyFill="1" applyBorder="1" applyAlignment="1" applyProtection="1">
      <alignment vertical="center" wrapText="1"/>
    </xf>
    <xf numFmtId="0" fontId="18" fillId="3" borderId="0" xfId="3" applyFont="1" applyFill="1" applyBorder="1" applyAlignment="1" applyProtection="1">
      <alignment vertical="center"/>
    </xf>
    <xf numFmtId="0" fontId="2" fillId="3" borderId="5" xfId="3" applyFill="1" applyBorder="1" applyAlignment="1" applyProtection="1"/>
    <xf numFmtId="0" fontId="2" fillId="0" borderId="0" xfId="2"/>
    <xf numFmtId="0" fontId="20" fillId="0" borderId="0" xfId="2" applyFont="1" applyAlignment="1">
      <alignment vertical="center"/>
    </xf>
    <xf numFmtId="0" fontId="20" fillId="0" borderId="0" xfId="2" applyFont="1" applyAlignment="1">
      <alignment horizontal="center" vertical="center"/>
    </xf>
    <xf numFmtId="9" fontId="20" fillId="0" borderId="0" xfId="6" applyFont="1" applyAlignment="1">
      <alignment horizontal="center" vertical="center"/>
    </xf>
    <xf numFmtId="0" fontId="21" fillId="0" borderId="0" xfId="2" applyFont="1" applyAlignment="1">
      <alignment horizontal="left" vertical="center"/>
    </xf>
    <xf numFmtId="0" fontId="20" fillId="0" borderId="0" xfId="2" applyFont="1" applyAlignment="1">
      <alignment horizontal="center" vertical="center" wrapText="1"/>
    </xf>
    <xf numFmtId="2" fontId="20" fillId="0" borderId="0" xfId="2" applyNumberFormat="1" applyFont="1" applyAlignment="1">
      <alignment horizontal="center" vertical="center"/>
    </xf>
    <xf numFmtId="9" fontId="20" fillId="0" borderId="0" xfId="2" applyNumberFormat="1" applyFont="1" applyAlignment="1">
      <alignment horizontal="center" vertical="center"/>
    </xf>
    <xf numFmtId="0" fontId="20" fillId="2" borderId="0" xfId="2" applyFont="1" applyFill="1" applyAlignment="1">
      <alignment vertical="center"/>
    </xf>
    <xf numFmtId="2" fontId="21" fillId="2" borderId="0" xfId="2" applyNumberFormat="1" applyFont="1" applyFill="1" applyBorder="1" applyAlignment="1">
      <alignment horizontal="center" vertical="center"/>
    </xf>
    <xf numFmtId="2" fontId="22" fillId="2" borderId="0" xfId="2" applyNumberFormat="1" applyFont="1" applyFill="1" applyBorder="1" applyAlignment="1">
      <alignment horizontal="center" vertical="center"/>
    </xf>
    <xf numFmtId="0" fontId="20" fillId="2" borderId="0" xfId="2" applyFont="1" applyFill="1" applyBorder="1" applyAlignment="1">
      <alignment horizontal="center" vertical="center"/>
    </xf>
    <xf numFmtId="0" fontId="20" fillId="2" borderId="0" xfId="2" applyFont="1" applyFill="1" applyAlignment="1">
      <alignment horizontal="center" vertical="center"/>
    </xf>
    <xf numFmtId="2" fontId="21" fillId="2" borderId="28" xfId="2" applyNumberFormat="1" applyFont="1" applyFill="1" applyBorder="1" applyAlignment="1">
      <alignment horizontal="center" vertical="center"/>
    </xf>
    <xf numFmtId="2" fontId="22" fillId="2" borderId="28" xfId="2" applyNumberFormat="1" applyFont="1" applyFill="1" applyBorder="1" applyAlignment="1">
      <alignment horizontal="center" vertical="center"/>
    </xf>
    <xf numFmtId="0" fontId="19" fillId="2" borderId="29" xfId="2" applyFont="1" applyFill="1" applyBorder="1" applyAlignment="1">
      <alignment horizontal="center" vertical="center" wrapText="1"/>
    </xf>
    <xf numFmtId="0" fontId="19" fillId="2" borderId="30" xfId="2" applyFont="1" applyFill="1" applyBorder="1" applyAlignment="1">
      <alignment horizontal="center" vertical="center" wrapText="1"/>
    </xf>
    <xf numFmtId="0" fontId="19" fillId="2" borderId="31" xfId="2" applyFont="1" applyFill="1" applyBorder="1" applyAlignment="1">
      <alignment horizontal="center" vertical="center" wrapText="1"/>
    </xf>
    <xf numFmtId="0" fontId="19" fillId="2" borderId="32" xfId="2" applyFont="1" applyFill="1" applyBorder="1" applyAlignment="1">
      <alignment horizontal="center" vertical="center" wrapText="1"/>
    </xf>
    <xf numFmtId="2" fontId="19" fillId="2" borderId="32" xfId="2" applyNumberFormat="1" applyFont="1" applyFill="1" applyBorder="1" applyAlignment="1">
      <alignment horizontal="center" vertical="center" wrapText="1"/>
    </xf>
    <xf numFmtId="9" fontId="19" fillId="2" borderId="33" xfId="2" applyNumberFormat="1" applyFont="1" applyFill="1" applyBorder="1" applyAlignment="1">
      <alignment horizontal="center" vertical="center" wrapText="1"/>
    </xf>
    <xf numFmtId="0" fontId="19" fillId="2" borderId="33" xfId="2" applyFont="1" applyFill="1" applyBorder="1" applyAlignment="1">
      <alignment horizontal="center" vertical="center" wrapText="1"/>
    </xf>
    <xf numFmtId="0" fontId="19" fillId="2" borderId="0" xfId="2" applyFont="1" applyFill="1" applyBorder="1" applyAlignment="1">
      <alignment horizontal="center" vertical="center" wrapText="1"/>
    </xf>
    <xf numFmtId="42" fontId="20" fillId="0" borderId="0" xfId="6" applyNumberFormat="1" applyFont="1" applyAlignment="1">
      <alignment horizontal="center" vertical="center"/>
    </xf>
    <xf numFmtId="0" fontId="20" fillId="0" borderId="35" xfId="2" applyFont="1" applyFill="1" applyBorder="1" applyAlignment="1">
      <alignment horizontal="center" vertical="center"/>
    </xf>
    <xf numFmtId="0" fontId="20" fillId="0" borderId="36" xfId="2" applyFont="1" applyFill="1" applyBorder="1" applyAlignment="1">
      <alignment horizontal="center" vertical="center"/>
    </xf>
    <xf numFmtId="0" fontId="20" fillId="0" borderId="37" xfId="2" applyFont="1" applyFill="1" applyBorder="1" applyAlignment="1">
      <alignment horizontal="center" vertical="center"/>
    </xf>
    <xf numFmtId="42" fontId="20" fillId="0" borderId="37" xfId="2" applyNumberFormat="1" applyFont="1" applyFill="1" applyBorder="1" applyAlignment="1">
      <alignment horizontal="center" vertical="center" wrapText="1"/>
    </xf>
    <xf numFmtId="2" fontId="20" fillId="0" borderId="37" xfId="2" applyNumberFormat="1" applyFont="1" applyFill="1" applyBorder="1" applyAlignment="1">
      <alignment horizontal="center" vertical="center"/>
    </xf>
    <xf numFmtId="9" fontId="20" fillId="0" borderId="38" xfId="2" applyNumberFormat="1" applyFont="1" applyFill="1" applyBorder="1" applyAlignment="1">
      <alignment horizontal="center" vertical="center"/>
    </xf>
    <xf numFmtId="42" fontId="20" fillId="0" borderId="34" xfId="2" applyNumberFormat="1" applyFont="1" applyFill="1" applyBorder="1" applyAlignment="1">
      <alignment horizontal="center" vertical="center"/>
    </xf>
    <xf numFmtId="42" fontId="20" fillId="2" borderId="0" xfId="2" applyNumberFormat="1" applyFont="1" applyFill="1" applyBorder="1" applyAlignment="1">
      <alignment horizontal="center" vertical="center"/>
    </xf>
    <xf numFmtId="0" fontId="20" fillId="0" borderId="40" xfId="2" applyFont="1" applyFill="1" applyBorder="1" applyAlignment="1">
      <alignment horizontal="center" vertical="center"/>
    </xf>
    <xf numFmtId="0" fontId="20" fillId="0" borderId="41" xfId="2" applyFont="1" applyFill="1" applyBorder="1" applyAlignment="1">
      <alignment horizontal="center" vertical="center"/>
    </xf>
    <xf numFmtId="0" fontId="20" fillId="0" borderId="42" xfId="2" applyFont="1" applyFill="1" applyBorder="1" applyAlignment="1">
      <alignment horizontal="center" vertical="center"/>
    </xf>
    <xf numFmtId="42" fontId="20" fillId="0" borderId="42" xfId="2" applyNumberFormat="1" applyFont="1" applyFill="1" applyBorder="1" applyAlignment="1">
      <alignment horizontal="center" vertical="center" wrapText="1"/>
    </xf>
    <xf numFmtId="2" fontId="20" fillId="0" borderId="42" xfId="2" applyNumberFormat="1" applyFont="1" applyFill="1" applyBorder="1" applyAlignment="1">
      <alignment horizontal="center" vertical="center"/>
    </xf>
    <xf numFmtId="9" fontId="20" fillId="0" borderId="43" xfId="2" applyNumberFormat="1" applyFont="1" applyFill="1" applyBorder="1" applyAlignment="1">
      <alignment horizontal="center" vertical="center"/>
    </xf>
    <xf numFmtId="42" fontId="20" fillId="0" borderId="44" xfId="2" applyNumberFormat="1" applyFont="1" applyFill="1" applyBorder="1" applyAlignment="1">
      <alignment horizontal="center" vertical="center"/>
    </xf>
    <xf numFmtId="42" fontId="20" fillId="0" borderId="40" xfId="2" applyNumberFormat="1" applyFont="1" applyFill="1" applyBorder="1" applyAlignment="1">
      <alignment horizontal="center" vertical="center"/>
    </xf>
    <xf numFmtId="42" fontId="20" fillId="0" borderId="0" xfId="2" applyNumberFormat="1" applyFont="1" applyAlignment="1">
      <alignment vertical="center"/>
    </xf>
    <xf numFmtId="42" fontId="20" fillId="0" borderId="45" xfId="2" applyNumberFormat="1" applyFont="1" applyFill="1" applyBorder="1" applyAlignment="1">
      <alignment horizontal="center" vertical="center"/>
    </xf>
    <xf numFmtId="42" fontId="20" fillId="0" borderId="46" xfId="2" applyNumberFormat="1" applyFont="1" applyFill="1" applyBorder="1" applyAlignment="1">
      <alignment horizontal="center" vertical="center"/>
    </xf>
    <xf numFmtId="0" fontId="20" fillId="6" borderId="47" xfId="2" applyFont="1" applyFill="1" applyBorder="1" applyAlignment="1">
      <alignment horizontal="center" vertical="center"/>
    </xf>
    <xf numFmtId="0" fontId="19" fillId="0" borderId="48" xfId="2" applyFont="1" applyFill="1" applyBorder="1" applyAlignment="1">
      <alignment horizontal="center" vertical="center"/>
    </xf>
    <xf numFmtId="42" fontId="19" fillId="0" borderId="48" xfId="2" applyNumberFormat="1" applyFont="1" applyFill="1" applyBorder="1" applyAlignment="1">
      <alignment horizontal="center" vertical="center" wrapText="1"/>
    </xf>
    <xf numFmtId="9" fontId="19" fillId="0" borderId="49" xfId="2" applyNumberFormat="1" applyFont="1" applyFill="1" applyBorder="1" applyAlignment="1">
      <alignment horizontal="center" vertical="center" wrapText="1"/>
    </xf>
    <xf numFmtId="42" fontId="19" fillId="0" borderId="47" xfId="2" applyNumberFormat="1" applyFont="1" applyFill="1" applyBorder="1" applyAlignment="1">
      <alignment horizontal="center" vertical="center" wrapText="1"/>
    </xf>
    <xf numFmtId="42" fontId="19" fillId="0" borderId="50" xfId="2" applyNumberFormat="1" applyFont="1" applyFill="1" applyBorder="1" applyAlignment="1">
      <alignment horizontal="center" vertical="center" wrapText="1"/>
    </xf>
    <xf numFmtId="42" fontId="2" fillId="0" borderId="0" xfId="2" applyNumberFormat="1"/>
    <xf numFmtId="0" fontId="20" fillId="0" borderId="44" xfId="2" applyFont="1" applyFill="1" applyBorder="1" applyAlignment="1">
      <alignment horizontal="center" vertical="center"/>
    </xf>
    <xf numFmtId="0" fontId="20" fillId="0" borderId="54" xfId="2" applyFont="1" applyFill="1" applyBorder="1" applyAlignment="1">
      <alignment horizontal="center" vertical="center"/>
    </xf>
    <xf numFmtId="0" fontId="20" fillId="0" borderId="56" xfId="2" applyFont="1" applyFill="1" applyBorder="1" applyAlignment="1">
      <alignment horizontal="center" vertical="center"/>
    </xf>
    <xf numFmtId="42" fontId="20" fillId="0" borderId="56" xfId="2" applyNumberFormat="1" applyFont="1" applyFill="1" applyBorder="1" applyAlignment="1">
      <alignment horizontal="center" vertical="center" wrapText="1"/>
    </xf>
    <xf numFmtId="9" fontId="20" fillId="0" borderId="58" xfId="2" applyNumberFormat="1" applyFont="1" applyFill="1" applyBorder="1" applyAlignment="1">
      <alignment horizontal="center" vertical="center"/>
    </xf>
    <xf numFmtId="42" fontId="20" fillId="0" borderId="54" xfId="2" applyNumberFormat="1" applyFont="1" applyFill="1" applyBorder="1" applyAlignment="1">
      <alignment horizontal="center" vertical="center"/>
    </xf>
    <xf numFmtId="42" fontId="20" fillId="0" borderId="59" xfId="2" applyNumberFormat="1" applyFont="1" applyFill="1" applyBorder="1" applyAlignment="1">
      <alignment horizontal="center" vertical="center"/>
    </xf>
    <xf numFmtId="0" fontId="20" fillId="0" borderId="34" xfId="2" applyFont="1" applyFill="1" applyBorder="1" applyAlignment="1">
      <alignment horizontal="center" vertical="center"/>
    </xf>
    <xf numFmtId="0" fontId="20" fillId="0" borderId="60" xfId="2" applyFont="1" applyFill="1" applyBorder="1" applyAlignment="1">
      <alignment horizontal="center" vertical="center"/>
    </xf>
    <xf numFmtId="42" fontId="20" fillId="0" borderId="35" xfId="2" applyNumberFormat="1" applyFont="1" applyFill="1" applyBorder="1" applyAlignment="1">
      <alignment horizontal="center" vertical="center"/>
    </xf>
    <xf numFmtId="0" fontId="20" fillId="0" borderId="61" xfId="2" applyFont="1" applyFill="1" applyBorder="1" applyAlignment="1">
      <alignment horizontal="center" vertical="center"/>
    </xf>
    <xf numFmtId="0" fontId="20" fillId="0" borderId="45" xfId="2" applyFont="1" applyFill="1" applyBorder="1" applyAlignment="1">
      <alignment horizontal="center" vertical="center"/>
    </xf>
    <xf numFmtId="0" fontId="20" fillId="0" borderId="62" xfId="2" applyFont="1" applyFill="1" applyBorder="1" applyAlignment="1">
      <alignment horizontal="center" vertical="center"/>
    </xf>
    <xf numFmtId="0" fontId="20" fillId="0" borderId="63" xfId="2" applyFont="1" applyFill="1" applyBorder="1" applyAlignment="1">
      <alignment horizontal="center" vertical="center"/>
    </xf>
    <xf numFmtId="42" fontId="20" fillId="0" borderId="63" xfId="2" applyNumberFormat="1" applyFont="1" applyFill="1" applyBorder="1" applyAlignment="1">
      <alignment horizontal="center" vertical="center" wrapText="1"/>
    </xf>
    <xf numFmtId="2" fontId="20" fillId="0" borderId="63" xfId="2" applyNumberFormat="1" applyFont="1" applyFill="1" applyBorder="1" applyAlignment="1">
      <alignment horizontal="center" vertical="center"/>
    </xf>
    <xf numFmtId="9" fontId="20" fillId="0" borderId="64" xfId="2" applyNumberFormat="1" applyFont="1" applyFill="1" applyBorder="1" applyAlignment="1">
      <alignment horizontal="center" vertical="center"/>
    </xf>
    <xf numFmtId="0" fontId="20" fillId="0" borderId="56" xfId="2" quotePrefix="1" applyFont="1" applyFill="1" applyBorder="1" applyAlignment="1">
      <alignment horizontal="center" vertical="center"/>
    </xf>
    <xf numFmtId="42" fontId="20" fillId="0" borderId="48" xfId="2" applyNumberFormat="1" applyFont="1" applyFill="1" applyBorder="1" applyAlignment="1">
      <alignment horizontal="center" vertical="center" wrapText="1"/>
    </xf>
    <xf numFmtId="2" fontId="20" fillId="0" borderId="48" xfId="2" applyNumberFormat="1" applyFont="1" applyFill="1" applyBorder="1" applyAlignment="1">
      <alignment horizontal="center" vertical="center"/>
    </xf>
    <xf numFmtId="42" fontId="20" fillId="0" borderId="0" xfId="6" applyNumberFormat="1" applyFont="1" applyAlignment="1">
      <alignment horizontal="left" vertical="center"/>
    </xf>
    <xf numFmtId="42" fontId="23" fillId="0" borderId="0" xfId="6" applyNumberFormat="1" applyFont="1" applyAlignment="1">
      <alignment horizontal="center" vertical="center"/>
    </xf>
    <xf numFmtId="0" fontId="20" fillId="0" borderId="0" xfId="2" applyFont="1" applyFill="1" applyAlignment="1">
      <alignment horizontal="center" vertical="center"/>
    </xf>
    <xf numFmtId="0" fontId="20" fillId="0" borderId="0" xfId="2" applyFont="1" applyFill="1" applyAlignment="1">
      <alignment vertical="center"/>
    </xf>
    <xf numFmtId="0" fontId="5" fillId="0" borderId="0" xfId="0" applyFont="1" applyBorder="1"/>
    <xf numFmtId="0" fontId="4" fillId="0" borderId="0" xfId="0" applyFont="1" applyBorder="1"/>
    <xf numFmtId="0" fontId="3" fillId="0" borderId="0" xfId="2" applyFont="1" applyFill="1" applyBorder="1" applyAlignment="1">
      <alignment horizontal="center" vertical="center"/>
    </xf>
    <xf numFmtId="42" fontId="3" fillId="0" borderId="0" xfId="2" applyNumberFormat="1" applyFont="1" applyFill="1" applyBorder="1" applyAlignment="1">
      <alignment horizontal="center" vertical="center" wrapText="1"/>
    </xf>
    <xf numFmtId="0" fontId="0" fillId="0" borderId="0" xfId="0" applyBorder="1"/>
    <xf numFmtId="0" fontId="2" fillId="5" borderId="0" xfId="3" applyFill="1" applyAlignment="1" applyProtection="1">
      <alignment horizontal="center"/>
    </xf>
    <xf numFmtId="0" fontId="13" fillId="3" borderId="0" xfId="3" applyFont="1" applyFill="1" applyBorder="1" applyAlignment="1" applyProtection="1">
      <alignment vertical="center"/>
    </xf>
    <xf numFmtId="0" fontId="25" fillId="3" borderId="0" xfId="3" applyFont="1" applyFill="1" applyBorder="1" applyAlignment="1" applyProtection="1">
      <alignment vertical="center"/>
    </xf>
    <xf numFmtId="14" fontId="9" fillId="7" borderId="11" xfId="3" applyNumberFormat="1" applyFont="1" applyFill="1" applyBorder="1" applyAlignment="1" applyProtection="1">
      <alignment horizontal="center" vertical="center"/>
      <protection locked="0"/>
    </xf>
    <xf numFmtId="0" fontId="12" fillId="3" borderId="0" xfId="3" applyFont="1" applyFill="1" applyBorder="1" applyAlignment="1" applyProtection="1">
      <alignment horizontal="center" vertical="center"/>
    </xf>
    <xf numFmtId="44" fontId="13" fillId="0" borderId="7" xfId="3" applyNumberFormat="1" applyFont="1" applyFill="1" applyBorder="1" applyAlignment="1" applyProtection="1">
      <alignment horizontal="center" vertical="center"/>
    </xf>
    <xf numFmtId="0" fontId="13" fillId="2" borderId="26" xfId="3" applyFont="1" applyFill="1" applyBorder="1" applyAlignment="1" applyProtection="1">
      <alignment horizontal="right"/>
    </xf>
    <xf numFmtId="0" fontId="2" fillId="2" borderId="66" xfId="3" applyFill="1" applyBorder="1" applyProtection="1"/>
    <xf numFmtId="0" fontId="16" fillId="2" borderId="4" xfId="3" applyFont="1" applyFill="1" applyBorder="1" applyAlignment="1" applyProtection="1">
      <alignment horizontal="right" vertical="center"/>
    </xf>
    <xf numFmtId="0" fontId="16" fillId="2" borderId="0" xfId="3" applyFont="1" applyFill="1" applyBorder="1" applyAlignment="1" applyProtection="1">
      <alignment horizontal="right" vertical="center"/>
    </xf>
    <xf numFmtId="0" fontId="9" fillId="7" borderId="6" xfId="3" applyFont="1" applyFill="1" applyBorder="1" applyAlignment="1" applyProtection="1">
      <alignment horizontal="left" vertical="center"/>
      <protection locked="0"/>
    </xf>
    <xf numFmtId="0" fontId="9" fillId="7" borderId="7" xfId="3" applyFont="1" applyFill="1" applyBorder="1" applyAlignment="1" applyProtection="1">
      <alignment horizontal="left" vertical="center"/>
      <protection locked="0"/>
    </xf>
    <xf numFmtId="14" fontId="9" fillId="7" borderId="7" xfId="3" applyNumberFormat="1" applyFont="1" applyFill="1" applyBorder="1" applyAlignment="1" applyProtection="1">
      <alignment horizontal="left" vertical="center"/>
      <protection locked="0"/>
    </xf>
    <xf numFmtId="14" fontId="9" fillId="7" borderId="8" xfId="3" applyNumberFormat="1" applyFont="1" applyFill="1" applyBorder="1" applyAlignment="1" applyProtection="1">
      <alignment horizontal="center" vertical="center"/>
      <protection locked="0"/>
    </xf>
    <xf numFmtId="14" fontId="9" fillId="7" borderId="9" xfId="3" applyNumberFormat="1" applyFont="1" applyFill="1" applyBorder="1" applyAlignment="1" applyProtection="1">
      <alignment horizontal="center" vertical="center"/>
      <protection locked="0"/>
    </xf>
    <xf numFmtId="0" fontId="2" fillId="3" borderId="0" xfId="3" applyFont="1" applyFill="1" applyBorder="1" applyAlignment="1" applyProtection="1">
      <alignment vertical="center" wrapText="1"/>
    </xf>
    <xf numFmtId="0" fontId="2" fillId="3" borderId="26" xfId="3" applyFont="1" applyFill="1" applyBorder="1" applyAlignment="1" applyProtection="1">
      <alignment vertical="center" wrapText="1"/>
    </xf>
    <xf numFmtId="0" fontId="13" fillId="3" borderId="0" xfId="3" applyFont="1" applyFill="1" applyBorder="1" applyAlignment="1" applyProtection="1">
      <alignment horizontal="right" vertical="center"/>
    </xf>
    <xf numFmtId="0" fontId="13" fillId="3" borderId="26" xfId="3" applyFont="1" applyFill="1" applyBorder="1" applyAlignment="1" applyProtection="1">
      <alignment horizontal="right" vertical="center"/>
    </xf>
    <xf numFmtId="0" fontId="11" fillId="3" borderId="0" xfId="3" applyFont="1" applyFill="1" applyBorder="1" applyAlignment="1" applyProtection="1">
      <alignment horizontal="left" vertical="center" wrapText="1"/>
    </xf>
    <xf numFmtId="14" fontId="9" fillId="7" borderId="8" xfId="3" applyNumberFormat="1" applyFont="1" applyFill="1" applyBorder="1" applyAlignment="1" applyProtection="1">
      <alignment vertical="center"/>
      <protection locked="0"/>
    </xf>
    <xf numFmtId="14" fontId="9" fillId="7" borderId="7" xfId="3" applyNumberFormat="1" applyFont="1" applyFill="1" applyBorder="1" applyAlignment="1" applyProtection="1">
      <alignment vertical="center"/>
      <protection locked="0"/>
    </xf>
    <xf numFmtId="14" fontId="9" fillId="7" borderId="9" xfId="3" applyNumberFormat="1" applyFont="1" applyFill="1" applyBorder="1" applyAlignment="1" applyProtection="1">
      <alignment vertical="center"/>
      <protection locked="0"/>
    </xf>
    <xf numFmtId="44" fontId="2" fillId="7" borderId="8" xfId="1" applyFont="1" applyFill="1" applyBorder="1" applyAlignment="1" applyProtection="1">
      <alignment horizontal="center" vertical="center"/>
      <protection locked="0"/>
    </xf>
    <xf numFmtId="44" fontId="2" fillId="7" borderId="9" xfId="1" applyFont="1" applyFill="1" applyBorder="1" applyAlignment="1" applyProtection="1">
      <alignment horizontal="center" vertical="center"/>
      <protection locked="0"/>
    </xf>
    <xf numFmtId="0" fontId="9" fillId="3" borderId="0" xfId="3" applyFont="1" applyFill="1" applyBorder="1" applyAlignment="1" applyProtection="1">
      <alignment horizontal="right" vertical="center" indent="2"/>
    </xf>
    <xf numFmtId="0" fontId="9" fillId="3" borderId="26" xfId="3" applyFont="1" applyFill="1" applyBorder="1" applyAlignment="1" applyProtection="1">
      <alignment horizontal="right" vertical="center" indent="2"/>
    </xf>
    <xf numFmtId="0" fontId="2" fillId="3" borderId="16" xfId="3" applyFont="1" applyFill="1" applyBorder="1" applyAlignment="1" applyProtection="1"/>
    <xf numFmtId="0" fontId="2" fillId="3" borderId="17" xfId="3" applyFont="1" applyFill="1" applyBorder="1" applyAlignment="1" applyProtection="1"/>
    <xf numFmtId="0" fontId="2" fillId="3" borderId="19" xfId="3" applyFont="1" applyFill="1" applyBorder="1" applyAlignment="1" applyProtection="1">
      <alignment vertical="center"/>
    </xf>
    <xf numFmtId="0" fontId="2" fillId="3" borderId="20" xfId="3" applyFont="1" applyFill="1" applyBorder="1" applyAlignment="1" applyProtection="1">
      <alignment vertical="center"/>
    </xf>
    <xf numFmtId="0" fontId="2" fillId="3" borderId="23" xfId="3" applyFont="1" applyFill="1" applyBorder="1" applyAlignment="1" applyProtection="1"/>
    <xf numFmtId="0" fontId="2" fillId="3" borderId="12" xfId="3" applyFont="1" applyFill="1" applyBorder="1" applyAlignment="1" applyProtection="1"/>
    <xf numFmtId="0" fontId="2" fillId="3" borderId="24" xfId="3" applyFont="1" applyFill="1" applyBorder="1" applyAlignment="1" applyProtection="1"/>
    <xf numFmtId="0" fontId="2" fillId="3" borderId="21" xfId="3" applyFont="1" applyFill="1" applyBorder="1" applyAlignment="1" applyProtection="1">
      <alignment vertical="center" wrapText="1"/>
    </xf>
    <xf numFmtId="0" fontId="2" fillId="3" borderId="6" xfId="3" applyFont="1" applyFill="1" applyBorder="1" applyAlignment="1" applyProtection="1">
      <alignment vertical="center" wrapText="1"/>
    </xf>
    <xf numFmtId="0" fontId="2" fillId="3" borderId="22" xfId="3" applyFont="1" applyFill="1" applyBorder="1" applyAlignment="1" applyProtection="1">
      <alignment vertical="center" wrapText="1"/>
    </xf>
    <xf numFmtId="0" fontId="2" fillId="3" borderId="23" xfId="3" applyFont="1" applyFill="1" applyBorder="1" applyAlignment="1" applyProtection="1">
      <alignment wrapText="1"/>
    </xf>
    <xf numFmtId="0" fontId="2" fillId="3" borderId="12" xfId="3" applyFont="1" applyFill="1" applyBorder="1" applyAlignment="1" applyProtection="1">
      <alignment wrapText="1"/>
    </xf>
    <xf numFmtId="0" fontId="2" fillId="3" borderId="24" xfId="3" applyFont="1" applyFill="1" applyBorder="1" applyAlignment="1" applyProtection="1">
      <alignment wrapText="1"/>
    </xf>
    <xf numFmtId="0" fontId="2" fillId="3" borderId="10" xfId="3" applyFont="1" applyFill="1" applyBorder="1" applyAlignment="1" applyProtection="1">
      <alignment vertical="center" wrapText="1"/>
    </xf>
    <xf numFmtId="0" fontId="2" fillId="7" borderId="8" xfId="3" applyFill="1" applyBorder="1" applyProtection="1"/>
    <xf numFmtId="0" fontId="2" fillId="7" borderId="7" xfId="3" applyFill="1" applyBorder="1" applyProtection="1"/>
    <xf numFmtId="0" fontId="2" fillId="7" borderId="9" xfId="3" applyFill="1" applyBorder="1" applyProtection="1"/>
    <xf numFmtId="0" fontId="2" fillId="2" borderId="13" xfId="3" applyFont="1" applyFill="1" applyBorder="1" applyAlignment="1" applyProtection="1">
      <alignment horizontal="left" vertical="center"/>
    </xf>
    <xf numFmtId="44" fontId="13" fillId="7" borderId="65" xfId="3" applyNumberFormat="1" applyFont="1" applyFill="1" applyBorder="1" applyAlignment="1" applyProtection="1">
      <alignment horizontal="center" vertical="center"/>
    </xf>
    <xf numFmtId="44" fontId="13" fillId="7" borderId="24" xfId="3" applyNumberFormat="1" applyFont="1" applyFill="1" applyBorder="1" applyAlignment="1" applyProtection="1">
      <alignment horizontal="center" vertical="center"/>
    </xf>
    <xf numFmtId="0" fontId="11" fillId="3" borderId="27" xfId="3" applyFont="1" applyFill="1" applyBorder="1" applyAlignment="1" applyProtection="1">
      <alignment vertical="center" wrapText="1"/>
    </xf>
    <xf numFmtId="0" fontId="24" fillId="3" borderId="0" xfId="3" applyFont="1" applyFill="1" applyBorder="1" applyAlignment="1" applyProtection="1">
      <alignment vertical="center" wrapText="1"/>
    </xf>
    <xf numFmtId="2" fontId="20" fillId="6" borderId="37" xfId="2" applyNumberFormat="1" applyFont="1" applyFill="1" applyBorder="1" applyAlignment="1">
      <alignment horizontal="center" vertical="center"/>
    </xf>
    <xf numFmtId="2" fontId="20" fillId="6" borderId="52" xfId="2" applyNumberFormat="1" applyFont="1" applyFill="1" applyBorder="1" applyAlignment="1">
      <alignment horizontal="center" vertical="center"/>
    </xf>
    <xf numFmtId="2" fontId="20" fillId="6" borderId="57" xfId="2" applyNumberFormat="1" applyFont="1" applyFill="1" applyBorder="1" applyAlignment="1">
      <alignment horizontal="center" vertical="center"/>
    </xf>
    <xf numFmtId="0" fontId="19" fillId="2" borderId="34" xfId="2" applyFont="1" applyFill="1" applyBorder="1" applyAlignment="1">
      <alignment horizontal="center" vertical="center" textRotation="90" wrapText="1"/>
    </xf>
    <xf numFmtId="0" fontId="19" fillId="2" borderId="39" xfId="2" applyFont="1" applyFill="1" applyBorder="1" applyAlignment="1">
      <alignment horizontal="center" vertical="center" textRotation="90" wrapText="1"/>
    </xf>
    <xf numFmtId="0" fontId="19" fillId="2" borderId="53" xfId="2" applyFont="1" applyFill="1" applyBorder="1" applyAlignment="1">
      <alignment horizontal="center" vertical="center" textRotation="90" wrapText="1"/>
    </xf>
    <xf numFmtId="0" fontId="19" fillId="0" borderId="36" xfId="2" applyFont="1" applyFill="1" applyBorder="1" applyAlignment="1">
      <alignment horizontal="center" vertical="center" textRotation="90"/>
    </xf>
    <xf numFmtId="0" fontId="19" fillId="0" borderId="51" xfId="2" applyFont="1" applyFill="1" applyBorder="1" applyAlignment="1">
      <alignment horizontal="center" vertical="center" textRotation="90"/>
    </xf>
    <xf numFmtId="0" fontId="19" fillId="0" borderId="55" xfId="2" applyFont="1" applyFill="1" applyBorder="1" applyAlignment="1">
      <alignment horizontal="center" vertical="center" textRotation="90"/>
    </xf>
    <xf numFmtId="2" fontId="21" fillId="0" borderId="0" xfId="2" applyNumberFormat="1" applyFont="1" applyAlignment="1">
      <alignment horizontal="center" vertical="center"/>
    </xf>
    <xf numFmtId="2" fontId="3" fillId="0" borderId="0" xfId="2" applyNumberFormat="1" applyFont="1" applyAlignment="1">
      <alignment horizontal="center" vertical="center"/>
    </xf>
    <xf numFmtId="2" fontId="21" fillId="0" borderId="28" xfId="2" applyNumberFormat="1" applyFont="1" applyBorder="1" applyAlignment="1">
      <alignment horizontal="center" vertical="center"/>
    </xf>
    <xf numFmtId="2" fontId="22" fillId="0" borderId="28" xfId="2" applyNumberFormat="1" applyFont="1" applyBorder="1" applyAlignment="1">
      <alignment horizontal="center" vertical="center"/>
    </xf>
    <xf numFmtId="0" fontId="19" fillId="0" borderId="36" xfId="2" applyFont="1" applyFill="1" applyBorder="1" applyAlignment="1">
      <alignment horizontal="center" vertical="center" textRotation="90" wrapText="1"/>
    </xf>
    <xf numFmtId="0" fontId="19" fillId="0" borderId="51" xfId="2" applyFont="1" applyFill="1" applyBorder="1" applyAlignment="1">
      <alignment horizontal="center" vertical="center" textRotation="90" wrapText="1"/>
    </xf>
    <xf numFmtId="0" fontId="19" fillId="0" borderId="55" xfId="2" applyFont="1" applyFill="1" applyBorder="1" applyAlignment="1">
      <alignment horizontal="center" vertical="center" textRotation="90" wrapText="1"/>
    </xf>
  </cellXfs>
  <cellStyles count="7">
    <cellStyle name="Currency" xfId="1" builtinId="4"/>
    <cellStyle name="Currency 2" xfId="5" xr:uid="{1AFDC551-E5AC-47C9-B39D-F04CA6B199F7}"/>
    <cellStyle name="Hyperlink" xfId="4" builtinId="8"/>
    <cellStyle name="Normal" xfId="0" builtinId="0"/>
    <cellStyle name="Normal 10" xfId="2" xr:uid="{9878F233-081D-44F5-BF32-AA6A14D98CD3}"/>
    <cellStyle name="Normal 2" xfId="3" xr:uid="{0313F114-DF2C-4B42-8DC9-450464AB7FC6}"/>
    <cellStyle name="Percent 2" xfId="6" xr:uid="{9D7E5C2C-ECDF-4FEE-B4B9-869D0CB8F8E4}"/>
  </cellStyles>
  <dxfs count="5">
    <dxf>
      <font>
        <b val="0"/>
        <i/>
        <color rgb="FFFF0000"/>
      </font>
    </dxf>
    <dxf>
      <font>
        <b val="0"/>
        <i/>
        <condense val="0"/>
        <extend val="0"/>
        <color indexed="22"/>
      </font>
    </dxf>
    <dxf>
      <font>
        <b val="0"/>
        <i/>
        <condense val="0"/>
        <extend val="0"/>
        <color indexed="22"/>
      </font>
    </dxf>
    <dxf>
      <font>
        <b val="0"/>
        <i/>
        <condense val="0"/>
        <extend val="0"/>
        <color indexed="22"/>
      </font>
    </dxf>
    <dxf>
      <font>
        <b val="0"/>
        <i/>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76199</xdr:rowOff>
    </xdr:from>
    <xdr:to>
      <xdr:col>2</xdr:col>
      <xdr:colOff>200025</xdr:colOff>
      <xdr:row>4</xdr:row>
      <xdr:rowOff>104774</xdr:rowOff>
    </xdr:to>
    <xdr:pic>
      <xdr:nvPicPr>
        <xdr:cNvPr id="3" name="Picture 2" descr="Round Rock Logo">
          <a:extLst>
            <a:ext uri="{FF2B5EF4-FFF2-40B4-BE49-F238E27FC236}">
              <a16:creationId xmlns:a16="http://schemas.microsoft.com/office/drawing/2014/main" id="{02CF3774-6709-4726-89B4-BE9291F299A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76199"/>
          <a:ext cx="2266950" cy="1000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ortation/Transportation%20Planning/EGP/Round_Rock_Roadway_Impact_Fee_Est_January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or Worksheet"/>
      <sheetName val="Land Use Descriptions"/>
      <sheetName val="LUVMET10th"/>
      <sheetName val="MAXIMUM"/>
      <sheetName val="Collection"/>
    </sheetNames>
    <sheetDataSet>
      <sheetData sheetId="0">
        <row r="1">
          <cell r="AA1">
            <v>1</v>
          </cell>
        </row>
      </sheetData>
      <sheetData sheetId="1" refreshError="1"/>
      <sheetData sheetId="2">
        <row r="7">
          <cell r="D7" t="str">
            <v>Truck Terminal</v>
          </cell>
        </row>
      </sheetData>
      <sheetData sheetId="3">
        <row r="6">
          <cell r="B6" t="str">
            <v>PORT AND TERMINAL</v>
          </cell>
        </row>
      </sheetData>
      <sheetData sheetId="4">
        <row r="6">
          <cell r="B6" t="str">
            <v>PORT AND TERMINAL</v>
          </cell>
        </row>
        <row r="7">
          <cell r="B7" t="str">
            <v>Truck Terminal</v>
          </cell>
        </row>
        <row r="8">
          <cell r="B8" t="str">
            <v>INDUSTRIAL</v>
          </cell>
        </row>
        <row r="9">
          <cell r="B9" t="str">
            <v>General Light Industrial</v>
          </cell>
        </row>
        <row r="10">
          <cell r="B10" t="str">
            <v>Industrial Park</v>
          </cell>
        </row>
        <row r="11">
          <cell r="B11" t="str">
            <v>Manufacturing</v>
          </cell>
        </row>
        <row r="12">
          <cell r="B12" t="str">
            <v>Warehousing</v>
          </cell>
        </row>
        <row r="13">
          <cell r="B13" t="str">
            <v>Mini-Warehouse</v>
          </cell>
        </row>
        <row r="14">
          <cell r="B14" t="str">
            <v>RESIDENTIAL</v>
          </cell>
        </row>
        <row r="15">
          <cell r="B15" t="str">
            <v>Single-Family Detached Housing</v>
          </cell>
        </row>
        <row r="16">
          <cell r="B16" t="str">
            <v>Multifamily Housing (Low-Rise)</v>
          </cell>
        </row>
        <row r="17">
          <cell r="B17" t="str">
            <v>Multifamily Housing (Mid-Rise)</v>
          </cell>
        </row>
        <row r="18">
          <cell r="B18" t="str">
            <v>Multifamily Housing (High-Rise)</v>
          </cell>
        </row>
        <row r="19">
          <cell r="B19" t="str">
            <v>Mobile Home Park / Manufactured Hom</v>
          </cell>
        </row>
        <row r="20">
          <cell r="B20" t="str">
            <v>Senior Adult Housing-Detached</v>
          </cell>
        </row>
        <row r="21">
          <cell r="B21" t="str">
            <v>Senior Adult Housing-Attached</v>
          </cell>
        </row>
        <row r="22">
          <cell r="B22" t="str">
            <v>Assisted Living</v>
          </cell>
        </row>
        <row r="23">
          <cell r="B23" t="str">
            <v>LODGING</v>
          </cell>
        </row>
        <row r="24">
          <cell r="B24" t="str">
            <v>Hotel</v>
          </cell>
        </row>
        <row r="25">
          <cell r="B25" t="str">
            <v>Motel / Other Lodging Facilities</v>
          </cell>
        </row>
        <row r="26">
          <cell r="B26" t="str">
            <v>RECREATIONAL</v>
          </cell>
        </row>
        <row r="27">
          <cell r="B27" t="str">
            <v>Golf Driving Range</v>
          </cell>
        </row>
        <row r="28">
          <cell r="B28" t="str">
            <v>Golf Course</v>
          </cell>
        </row>
        <row r="29">
          <cell r="B29" t="str">
            <v>Recreational Community Center</v>
          </cell>
        </row>
        <row r="30">
          <cell r="B30" t="str">
            <v>Ice Skating Rink</v>
          </cell>
        </row>
        <row r="31">
          <cell r="B31" t="str">
            <v>Miniature Golf Course</v>
          </cell>
        </row>
        <row r="32">
          <cell r="B32" t="str">
            <v>Multiplex Movie Theater</v>
          </cell>
        </row>
        <row r="33">
          <cell r="B33" t="str">
            <v>Racquet / Tennis Club</v>
          </cell>
        </row>
        <row r="34">
          <cell r="B34" t="str">
            <v>INSTITUTIONAL</v>
          </cell>
        </row>
        <row r="35">
          <cell r="B35" t="str">
            <v>Church</v>
          </cell>
        </row>
        <row r="36">
          <cell r="B36" t="str">
            <v>Day Care Center</v>
          </cell>
        </row>
        <row r="37">
          <cell r="B37" t="str">
            <v>Primary/Middle School (1-8)</v>
          </cell>
        </row>
        <row r="38">
          <cell r="B38" t="str">
            <v>High School</v>
          </cell>
        </row>
        <row r="39">
          <cell r="B39" t="str">
            <v>Junior / Community College</v>
          </cell>
        </row>
        <row r="40">
          <cell r="B40" t="str">
            <v>University / College</v>
          </cell>
        </row>
        <row r="41">
          <cell r="B41" t="str">
            <v>MEDICAL</v>
          </cell>
        </row>
        <row r="42">
          <cell r="B42" t="str">
            <v>Clinic</v>
          </cell>
        </row>
        <row r="43">
          <cell r="B43" t="str">
            <v>Hospital</v>
          </cell>
        </row>
        <row r="44">
          <cell r="B44" t="str">
            <v>Nursing Home</v>
          </cell>
        </row>
        <row r="45">
          <cell r="B45" t="str">
            <v>Animal Hospital/Veterinary Clinic</v>
          </cell>
        </row>
        <row r="46">
          <cell r="B46" t="str">
            <v>OFFICE</v>
          </cell>
        </row>
        <row r="47">
          <cell r="B47" t="str">
            <v>Corporate Headquarters Building</v>
          </cell>
        </row>
        <row r="48">
          <cell r="B48" t="str">
            <v>General Office Building</v>
          </cell>
        </row>
        <row r="49">
          <cell r="B49" t="str">
            <v>Medical-Dental Office Building</v>
          </cell>
        </row>
        <row r="50">
          <cell r="B50" t="str">
            <v>Single Tenant Office Building</v>
          </cell>
        </row>
        <row r="51">
          <cell r="B51" t="str">
            <v>Office Park</v>
          </cell>
        </row>
        <row r="52">
          <cell r="B52" t="str">
            <v>COMMERCIAL</v>
          </cell>
        </row>
        <row r="53">
          <cell r="B53" t="str">
            <v>AUTOMOBILE RELATED</v>
          </cell>
        </row>
        <row r="54">
          <cell r="B54" t="str">
            <v>Automobile Care Center</v>
          </cell>
        </row>
        <row r="55">
          <cell r="B55" t="str">
            <v>Automobile Parts Sales</v>
          </cell>
        </row>
        <row r="56">
          <cell r="B56" t="str">
            <v>Gasoline/Service Station</v>
          </cell>
        </row>
        <row r="57">
          <cell r="B57" t="str">
            <v>Gasoline/Service Station w/ Conv Market and Car Wash</v>
          </cell>
        </row>
        <row r="58">
          <cell r="B58" t="str">
            <v>New Car Sales</v>
          </cell>
        </row>
        <row r="59">
          <cell r="B59" t="str">
            <v>Quick Lubrication Vehicle Shop</v>
          </cell>
        </row>
        <row r="60">
          <cell r="B60" t="str">
            <v>Self-Service Car Wash</v>
          </cell>
        </row>
        <row r="61">
          <cell r="B61" t="str">
            <v>Tire Store</v>
          </cell>
        </row>
        <row r="62">
          <cell r="B62" t="str">
            <v>DINING</v>
          </cell>
        </row>
        <row r="63">
          <cell r="B63" t="str">
            <v>Fast Food Restaurant with Drive-Thru Window</v>
          </cell>
        </row>
        <row r="64">
          <cell r="B64" t="str">
            <v>Fast Food Restaurant without Drive-Thru Window</v>
          </cell>
        </row>
        <row r="65">
          <cell r="B65" t="str">
            <v>High Turnover (Sit-Down) Restaurant</v>
          </cell>
        </row>
        <row r="66">
          <cell r="B66" t="str">
            <v>Quality Restaurant</v>
          </cell>
        </row>
        <row r="67">
          <cell r="B67" t="str">
            <v>Coffee/Donut Shop with Drive-Thru Window</v>
          </cell>
        </row>
        <row r="68">
          <cell r="B68" t="str">
            <v>OTHER RETAIL</v>
          </cell>
        </row>
        <row r="69">
          <cell r="B69" t="str">
            <v>Free-Standing Store</v>
          </cell>
        </row>
        <row r="70">
          <cell r="B70" t="str">
            <v>Nursery (Garden Center)</v>
          </cell>
        </row>
        <row r="71">
          <cell r="B71" t="str">
            <v>Home Improvement Superstore</v>
          </cell>
        </row>
        <row r="72">
          <cell r="B72" t="str">
            <v>Pharmacy/Drugstore w/o Drive-Thru Window</v>
          </cell>
        </row>
        <row r="73">
          <cell r="B73" t="str">
            <v>Pharmacy/Drugstore w/ Drive-Thru Window</v>
          </cell>
        </row>
        <row r="74">
          <cell r="B74" t="str">
            <v>Shopping Center</v>
          </cell>
        </row>
        <row r="75">
          <cell r="B75" t="str">
            <v>Supermarket</v>
          </cell>
        </row>
        <row r="76">
          <cell r="B76" t="str">
            <v>Toy/Children's Superstore</v>
          </cell>
        </row>
        <row r="77">
          <cell r="B77" t="str">
            <v>Department Store</v>
          </cell>
        </row>
        <row r="78">
          <cell r="B78" t="str">
            <v>SERVICES</v>
          </cell>
        </row>
        <row r="79">
          <cell r="B79" t="str">
            <v>Walk-In Bank</v>
          </cell>
        </row>
        <row r="80">
          <cell r="B80" t="str">
            <v>Drive-In Bank</v>
          </cell>
        </row>
        <row r="81">
          <cell r="B81" t="str">
            <v>Hair Salon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E014-63AB-4A7D-A7E4-738D22DA2037}">
  <sheetPr>
    <pageSetUpPr fitToPage="1"/>
  </sheetPr>
  <dimension ref="A1:X109"/>
  <sheetViews>
    <sheetView tabSelected="1" topLeftCell="A16" workbookViewId="0">
      <selection activeCell="G29" sqref="G29:M29"/>
    </sheetView>
  </sheetViews>
  <sheetFormatPr defaultRowHeight="15" x14ac:dyDescent="0.25"/>
  <cols>
    <col min="1" max="1" width="4" customWidth="1"/>
    <col min="2" max="2" width="31.5703125" customWidth="1"/>
    <col min="3" max="3" width="5.5703125" customWidth="1"/>
    <col min="4" max="4" width="16.28515625" customWidth="1"/>
    <col min="5" max="5" width="12.5703125" customWidth="1"/>
    <col min="6" max="8" width="11.7109375" customWidth="1"/>
    <col min="9" max="9" width="9.42578125" customWidth="1"/>
    <col min="10" max="12" width="11.7109375" customWidth="1"/>
    <col min="13" max="13" width="13.140625" customWidth="1"/>
    <col min="17" max="17" width="9.140625" hidden="1" customWidth="1"/>
    <col min="18" max="18" width="65.85546875" style="127" hidden="1" customWidth="1"/>
    <col min="19" max="19" width="45.7109375" style="127" hidden="1" customWidth="1"/>
    <col min="20" max="20" width="42.140625" style="127" hidden="1" customWidth="1"/>
    <col min="21" max="21" width="11.7109375" style="127" hidden="1" customWidth="1"/>
    <col min="22" max="22" width="16.28515625" style="127" hidden="1" customWidth="1"/>
    <col min="23" max="23" width="9.140625" hidden="1" customWidth="1"/>
    <col min="24" max="24" width="0" hidden="1" customWidth="1"/>
  </cols>
  <sheetData>
    <row r="1" spans="1:24" s="7" customFormat="1" ht="15" customHeight="1" thickTop="1" x14ac:dyDescent="0.25">
      <c r="A1" s="3"/>
      <c r="B1" s="4"/>
      <c r="C1" s="4"/>
      <c r="D1" s="4"/>
      <c r="E1" s="4"/>
      <c r="F1" s="4"/>
      <c r="G1" s="4"/>
      <c r="H1" s="4"/>
      <c r="I1" s="4"/>
      <c r="J1" s="4"/>
      <c r="K1" s="4"/>
      <c r="L1" s="4"/>
      <c r="M1" s="4"/>
      <c r="N1" s="5"/>
      <c r="O1" s="6"/>
      <c r="P1"/>
      <c r="Q1"/>
      <c r="R1" s="127"/>
      <c r="S1" s="127"/>
      <c r="T1" s="127"/>
      <c r="U1" s="127"/>
      <c r="V1" s="127"/>
      <c r="W1"/>
      <c r="X1"/>
    </row>
    <row r="2" spans="1:24" s="7" customFormat="1" ht="18" customHeight="1" x14ac:dyDescent="0.3">
      <c r="A2" s="34"/>
      <c r="B2" s="35"/>
      <c r="C2" s="35"/>
      <c r="D2" s="35"/>
      <c r="E2" s="35"/>
      <c r="F2" s="35"/>
      <c r="G2" s="35"/>
      <c r="H2" s="35"/>
      <c r="I2" s="35"/>
      <c r="J2" s="35"/>
      <c r="K2" s="35"/>
      <c r="L2" s="35"/>
      <c r="M2" s="36" t="s">
        <v>546</v>
      </c>
      <c r="N2" s="9"/>
      <c r="O2" s="6"/>
      <c r="P2"/>
      <c r="Q2"/>
      <c r="R2" s="127"/>
      <c r="S2" s="127"/>
      <c r="T2" s="127"/>
      <c r="U2" s="127"/>
      <c r="V2" s="127"/>
      <c r="W2"/>
      <c r="X2"/>
    </row>
    <row r="3" spans="1:24" s="7" customFormat="1" ht="18" customHeight="1" x14ac:dyDescent="0.25">
      <c r="A3" s="136" t="s">
        <v>4</v>
      </c>
      <c r="B3" s="137"/>
      <c r="C3" s="137"/>
      <c r="D3" s="137"/>
      <c r="E3" s="137"/>
      <c r="F3" s="137"/>
      <c r="G3" s="137"/>
      <c r="H3" s="137"/>
      <c r="I3" s="137"/>
      <c r="J3" s="137"/>
      <c r="K3" s="137"/>
      <c r="L3" s="137"/>
      <c r="M3" s="137"/>
      <c r="N3" s="9"/>
      <c r="O3" s="6"/>
      <c r="P3"/>
      <c r="Q3"/>
      <c r="R3" s="127"/>
      <c r="S3" s="127"/>
      <c r="T3" s="127"/>
      <c r="U3" s="127"/>
      <c r="V3" s="127"/>
      <c r="W3"/>
      <c r="X3"/>
    </row>
    <row r="4" spans="1:24" s="7" customFormat="1" ht="36.75" customHeight="1" x14ac:dyDescent="0.25">
      <c r="A4" s="8"/>
      <c r="B4" s="10"/>
      <c r="C4" s="10"/>
      <c r="D4" s="10"/>
      <c r="E4" s="10"/>
      <c r="F4" s="10"/>
      <c r="G4" s="10"/>
      <c r="H4" s="10"/>
      <c r="I4" s="10"/>
      <c r="J4" s="10"/>
      <c r="K4" s="10"/>
      <c r="L4" s="10"/>
      <c r="M4" s="11"/>
      <c r="N4" s="9"/>
      <c r="O4" s="6"/>
      <c r="P4"/>
      <c r="Q4"/>
      <c r="R4" s="127"/>
      <c r="S4" s="127"/>
      <c r="T4" s="127"/>
      <c r="U4" s="127"/>
      <c r="V4" s="127"/>
      <c r="W4"/>
      <c r="X4"/>
    </row>
    <row r="5" spans="1:24" s="7" customFormat="1" ht="15" customHeight="1" x14ac:dyDescent="0.25">
      <c r="A5" s="12"/>
      <c r="B5" s="13"/>
      <c r="C5" s="13"/>
      <c r="D5" s="13"/>
      <c r="E5" s="13"/>
      <c r="F5" s="13"/>
      <c r="G5" s="13"/>
      <c r="H5" s="13"/>
      <c r="I5" s="13"/>
      <c r="J5" s="13"/>
      <c r="K5" s="13"/>
      <c r="L5" s="13"/>
      <c r="M5" s="13"/>
      <c r="N5" s="9"/>
      <c r="O5" s="6"/>
      <c r="P5"/>
      <c r="Q5"/>
      <c r="R5" s="127"/>
      <c r="S5" s="127"/>
      <c r="T5" s="127"/>
      <c r="U5" s="127"/>
      <c r="V5" s="127"/>
      <c r="W5"/>
      <c r="X5"/>
    </row>
    <row r="6" spans="1:24" s="16" customFormat="1" ht="24.95" customHeight="1" x14ac:dyDescent="0.25">
      <c r="A6" s="12"/>
      <c r="B6" s="14" t="s">
        <v>5</v>
      </c>
      <c r="C6" s="138"/>
      <c r="D6" s="138"/>
      <c r="E6" s="138"/>
      <c r="F6" s="138"/>
      <c r="G6" s="138"/>
      <c r="H6" s="138"/>
      <c r="I6" s="138"/>
      <c r="J6" s="138"/>
      <c r="K6" s="138"/>
      <c r="L6" s="138"/>
      <c r="M6" s="138"/>
      <c r="N6" s="9"/>
      <c r="O6" s="15"/>
      <c r="P6"/>
      <c r="Q6"/>
      <c r="R6" s="127"/>
      <c r="S6" s="127"/>
      <c r="T6" s="127"/>
      <c r="U6" s="127"/>
      <c r="V6" s="127"/>
      <c r="W6"/>
      <c r="X6"/>
    </row>
    <row r="7" spans="1:24" s="16" customFormat="1" ht="24.95" customHeight="1" x14ac:dyDescent="0.25">
      <c r="A7" s="12"/>
      <c r="B7" s="14" t="s">
        <v>6</v>
      </c>
      <c r="C7" s="139"/>
      <c r="D7" s="139"/>
      <c r="E7" s="139"/>
      <c r="F7" s="139"/>
      <c r="G7" s="139"/>
      <c r="H7" s="139"/>
      <c r="I7" s="139"/>
      <c r="J7" s="139"/>
      <c r="K7" s="139"/>
      <c r="L7" s="139"/>
      <c r="M7" s="139"/>
      <c r="N7" s="9"/>
      <c r="O7" s="15"/>
      <c r="P7"/>
      <c r="Q7"/>
      <c r="R7" s="127"/>
      <c r="S7" s="127"/>
      <c r="T7" s="127"/>
      <c r="U7" s="127"/>
      <c r="V7" s="127"/>
      <c r="W7"/>
      <c r="X7"/>
    </row>
    <row r="8" spans="1:24" s="16" customFormat="1" ht="24.95" customHeight="1" x14ac:dyDescent="0.25">
      <c r="A8" s="12"/>
      <c r="B8" s="14" t="s">
        <v>7</v>
      </c>
      <c r="C8" s="139"/>
      <c r="D8" s="139"/>
      <c r="E8" s="139"/>
      <c r="F8" s="139"/>
      <c r="G8" s="139"/>
      <c r="H8" s="139"/>
      <c r="I8" s="139"/>
      <c r="J8" s="139"/>
      <c r="K8" s="139"/>
      <c r="L8" s="139"/>
      <c r="M8" s="139"/>
      <c r="N8" s="9"/>
      <c r="O8" s="15"/>
      <c r="P8"/>
      <c r="Q8"/>
      <c r="R8" s="127"/>
      <c r="S8" s="127"/>
      <c r="T8" s="127"/>
      <c r="U8" s="127"/>
      <c r="V8" s="127"/>
      <c r="W8"/>
      <c r="X8"/>
    </row>
    <row r="9" spans="1:24" s="16" customFormat="1" ht="24.95" customHeight="1" x14ac:dyDescent="0.25">
      <c r="A9" s="12"/>
      <c r="B9" s="14" t="s">
        <v>8</v>
      </c>
      <c r="C9" s="138" t="s">
        <v>9</v>
      </c>
      <c r="D9" s="138"/>
      <c r="E9" s="14" t="s">
        <v>10</v>
      </c>
      <c r="F9" s="140"/>
      <c r="G9" s="140"/>
      <c r="H9" s="140"/>
      <c r="I9" s="140"/>
      <c r="J9" s="140"/>
      <c r="K9" s="140"/>
      <c r="L9" s="140"/>
      <c r="M9" s="140"/>
      <c r="N9" s="9"/>
      <c r="O9" s="15"/>
      <c r="P9"/>
      <c r="Q9"/>
      <c r="R9" s="127"/>
      <c r="S9" s="127"/>
      <c r="T9" s="127"/>
      <c r="U9" s="127"/>
      <c r="V9" s="127"/>
      <c r="W9"/>
      <c r="X9"/>
    </row>
    <row r="10" spans="1:24" s="7" customFormat="1" ht="15" customHeight="1" x14ac:dyDescent="0.25">
      <c r="A10" s="12"/>
      <c r="B10" s="13"/>
      <c r="C10" s="13"/>
      <c r="D10" s="13"/>
      <c r="E10" s="13"/>
      <c r="F10" s="13"/>
      <c r="G10" s="13"/>
      <c r="H10" s="13"/>
      <c r="I10" s="17"/>
      <c r="J10" s="13"/>
      <c r="K10" s="13"/>
      <c r="L10" s="13"/>
      <c r="M10" s="17" t="s">
        <v>12</v>
      </c>
      <c r="N10" s="9"/>
      <c r="O10" s="6"/>
      <c r="P10"/>
      <c r="Q10"/>
      <c r="R10" s="127"/>
      <c r="S10" s="127"/>
      <c r="T10" s="127"/>
      <c r="U10" s="127"/>
      <c r="V10" s="127"/>
      <c r="W10"/>
      <c r="X10"/>
    </row>
    <row r="11" spans="1:24" s="7" customFormat="1" ht="20.100000000000001" customHeight="1" x14ac:dyDescent="0.25">
      <c r="A11" s="12"/>
      <c r="B11" s="47"/>
      <c r="C11" s="26" t="s">
        <v>11</v>
      </c>
      <c r="D11" s="141"/>
      <c r="E11" s="142"/>
      <c r="F11" s="18"/>
      <c r="G11" s="18"/>
      <c r="H11" s="47"/>
      <c r="J11" s="26" t="s">
        <v>444</v>
      </c>
      <c r="K11" s="131"/>
      <c r="L11" s="130" t="s">
        <v>448</v>
      </c>
      <c r="M11" s="19"/>
      <c r="N11" s="9"/>
      <c r="O11" s="6"/>
      <c r="P11"/>
      <c r="Q11"/>
      <c r="R11" s="127"/>
      <c r="S11" s="127"/>
      <c r="T11" s="127"/>
      <c r="U11" s="127"/>
      <c r="V11" s="127"/>
      <c r="W11"/>
      <c r="X11"/>
    </row>
    <row r="12" spans="1:24" s="16" customFormat="1" ht="15" customHeight="1" x14ac:dyDescent="0.25">
      <c r="A12" s="12"/>
      <c r="B12" s="13"/>
      <c r="C12" s="13"/>
      <c r="D12" s="13"/>
      <c r="E12" s="13"/>
      <c r="F12" s="13"/>
      <c r="G12" s="13"/>
      <c r="H12" s="13"/>
      <c r="I12" s="13"/>
      <c r="J12" s="13"/>
      <c r="K12" s="13"/>
      <c r="L12" s="13"/>
      <c r="M12" s="13"/>
      <c r="N12" s="9"/>
      <c r="O12" s="6"/>
      <c r="P12"/>
      <c r="Q12"/>
      <c r="R12" s="127"/>
      <c r="S12" s="127"/>
      <c r="T12" s="127"/>
      <c r="U12" s="127"/>
      <c r="V12" s="127"/>
      <c r="W12"/>
      <c r="X12"/>
    </row>
    <row r="13" spans="1:24" s="7" customFormat="1" ht="20.100000000000001" customHeight="1" x14ac:dyDescent="0.25">
      <c r="A13" s="12"/>
      <c r="B13" s="47"/>
      <c r="C13" s="26" t="s">
        <v>18</v>
      </c>
      <c r="D13" s="148"/>
      <c r="E13" s="149"/>
      <c r="F13" s="149"/>
      <c r="G13" s="149"/>
      <c r="H13" s="149"/>
      <c r="I13" s="150"/>
      <c r="J13" s="147" t="s">
        <v>539</v>
      </c>
      <c r="K13" s="147"/>
      <c r="L13" s="147"/>
      <c r="M13" s="147"/>
      <c r="N13" s="9"/>
      <c r="O13" s="6"/>
      <c r="P13"/>
      <c r="Q13"/>
      <c r="R13" s="127"/>
      <c r="S13" s="127"/>
      <c r="T13" s="127"/>
      <c r="U13" s="127"/>
      <c r="V13" s="127"/>
      <c r="W13"/>
      <c r="X13"/>
    </row>
    <row r="14" spans="1:24" s="16" customFormat="1" ht="15.75" customHeight="1" x14ac:dyDescent="0.25">
      <c r="A14" s="12"/>
      <c r="B14" s="13"/>
      <c r="C14" s="13"/>
      <c r="D14" s="13"/>
      <c r="E14" s="13"/>
      <c r="F14" s="13"/>
      <c r="G14" s="13"/>
      <c r="H14" s="13"/>
      <c r="I14" s="13"/>
      <c r="J14" s="147"/>
      <c r="K14" s="147"/>
      <c r="L14" s="147"/>
      <c r="M14" s="147"/>
      <c r="N14" s="9"/>
      <c r="O14" s="6"/>
      <c r="P14"/>
      <c r="Q14"/>
      <c r="R14" s="127"/>
      <c r="S14" s="127"/>
      <c r="T14" s="127"/>
      <c r="U14" s="127"/>
      <c r="V14" s="127"/>
      <c r="W14"/>
      <c r="X14"/>
    </row>
    <row r="15" spans="1:24" s="7" customFormat="1" ht="20.100000000000001" customHeight="1" x14ac:dyDescent="0.25">
      <c r="A15" s="12"/>
      <c r="B15" s="145" t="s">
        <v>544</v>
      </c>
      <c r="C15" s="146"/>
      <c r="D15" s="141"/>
      <c r="E15" s="142"/>
      <c r="F15" s="13"/>
      <c r="G15" s="20"/>
      <c r="H15" s="20"/>
      <c r="I15" s="132"/>
      <c r="J15" s="147"/>
      <c r="K15" s="147"/>
      <c r="L15" s="147"/>
      <c r="M15" s="147"/>
      <c r="N15" s="9"/>
      <c r="O15" s="6"/>
      <c r="P15"/>
      <c r="Q15"/>
      <c r="R15" s="127"/>
      <c r="S15" s="127"/>
      <c r="T15" s="127"/>
      <c r="U15" s="127"/>
      <c r="V15" s="127"/>
      <c r="W15"/>
      <c r="X15"/>
    </row>
    <row r="16" spans="1:24" s="7" customFormat="1" ht="32.25" customHeight="1" x14ac:dyDescent="0.25">
      <c r="A16" s="12"/>
      <c r="B16" s="21" t="s">
        <v>545</v>
      </c>
      <c r="C16" s="21"/>
      <c r="D16" s="22"/>
      <c r="E16" s="22"/>
      <c r="F16" s="13"/>
      <c r="G16" s="23"/>
      <c r="H16" s="23"/>
      <c r="I16" s="23"/>
      <c r="J16" s="24"/>
      <c r="K16" s="23"/>
      <c r="L16" s="23"/>
      <c r="M16" s="23"/>
      <c r="N16" s="9"/>
      <c r="O16" s="15"/>
      <c r="P16"/>
      <c r="Q16"/>
      <c r="R16" s="127"/>
      <c r="S16" s="127"/>
      <c r="T16" s="127"/>
      <c r="U16" s="127"/>
      <c r="V16" s="127"/>
      <c r="W16"/>
      <c r="X16"/>
    </row>
    <row r="17" spans="1:24" s="39" customFormat="1" ht="24" customHeight="1" x14ac:dyDescent="0.25">
      <c r="A17" s="37"/>
      <c r="B17" s="40" t="s">
        <v>2</v>
      </c>
      <c r="C17" s="155" t="s">
        <v>445</v>
      </c>
      <c r="D17" s="155"/>
      <c r="E17" s="155"/>
      <c r="F17" s="155"/>
      <c r="G17" s="155"/>
      <c r="H17" s="155"/>
      <c r="I17" s="155"/>
      <c r="J17" s="155"/>
      <c r="K17" s="155"/>
      <c r="L17" s="155"/>
      <c r="M17" s="156"/>
      <c r="N17" s="48"/>
      <c r="O17" s="38"/>
      <c r="P17"/>
      <c r="Q17"/>
      <c r="R17" s="127"/>
      <c r="S17" s="127"/>
      <c r="T17" s="127"/>
      <c r="U17" s="127"/>
      <c r="V17" s="127"/>
      <c r="W17"/>
      <c r="X17"/>
    </row>
    <row r="18" spans="1:24" s="7" customFormat="1" ht="20.100000000000001" customHeight="1" x14ac:dyDescent="0.25">
      <c r="A18" s="12"/>
      <c r="B18" s="41"/>
      <c r="C18" s="157" t="s">
        <v>14</v>
      </c>
      <c r="D18" s="157"/>
      <c r="E18" s="157"/>
      <c r="F18" s="157"/>
      <c r="G18" s="157"/>
      <c r="H18" s="157"/>
      <c r="I18" s="157"/>
      <c r="J18" s="157"/>
      <c r="K18" s="157"/>
      <c r="L18" s="157"/>
      <c r="M18" s="158"/>
      <c r="N18" s="9"/>
      <c r="O18" s="15"/>
      <c r="P18"/>
      <c r="Q18"/>
      <c r="R18" s="127"/>
      <c r="S18" s="127"/>
      <c r="T18" s="127"/>
      <c r="U18" s="127"/>
      <c r="V18" s="127"/>
      <c r="W18"/>
      <c r="X18"/>
    </row>
    <row r="19" spans="1:24" s="39" customFormat="1" ht="24" customHeight="1" x14ac:dyDescent="0.25">
      <c r="A19" s="37"/>
      <c r="B19" s="40" t="s">
        <v>3</v>
      </c>
      <c r="C19" s="159" t="s">
        <v>450</v>
      </c>
      <c r="D19" s="160"/>
      <c r="E19" s="160"/>
      <c r="F19" s="160"/>
      <c r="G19" s="160"/>
      <c r="H19" s="160"/>
      <c r="I19" s="160"/>
      <c r="J19" s="160"/>
      <c r="K19" s="160"/>
      <c r="L19" s="160"/>
      <c r="M19" s="161"/>
      <c r="N19" s="48"/>
      <c r="O19" s="38"/>
      <c r="P19"/>
      <c r="Q19"/>
      <c r="R19" s="127"/>
      <c r="S19" s="127"/>
      <c r="T19" s="127"/>
      <c r="U19" s="127"/>
      <c r="V19" s="127"/>
      <c r="W19"/>
      <c r="X19"/>
    </row>
    <row r="20" spans="1:24" s="7" customFormat="1" ht="20.100000000000001" customHeight="1" x14ac:dyDescent="0.25">
      <c r="A20" s="12"/>
      <c r="B20" s="41"/>
      <c r="C20" s="162" t="s">
        <v>446</v>
      </c>
      <c r="D20" s="163"/>
      <c r="E20" s="163"/>
      <c r="F20" s="163"/>
      <c r="G20" s="163"/>
      <c r="H20" s="163"/>
      <c r="I20" s="163"/>
      <c r="J20" s="163"/>
      <c r="K20" s="163"/>
      <c r="L20" s="163"/>
      <c r="M20" s="164"/>
      <c r="N20" s="9"/>
      <c r="O20" s="15"/>
      <c r="P20"/>
      <c r="Q20"/>
      <c r="R20" s="127"/>
      <c r="S20" s="127"/>
      <c r="T20" s="127"/>
      <c r="U20" s="127"/>
      <c r="V20" s="127"/>
      <c r="W20"/>
      <c r="X20"/>
    </row>
    <row r="21" spans="1:24" s="39" customFormat="1" ht="24" customHeight="1" x14ac:dyDescent="0.25">
      <c r="A21" s="37"/>
      <c r="B21" s="40" t="s">
        <v>15</v>
      </c>
      <c r="C21" s="165" t="s">
        <v>447</v>
      </c>
      <c r="D21" s="166"/>
      <c r="E21" s="166"/>
      <c r="F21" s="166"/>
      <c r="G21" s="166"/>
      <c r="H21" s="166"/>
      <c r="I21" s="166"/>
      <c r="J21" s="166"/>
      <c r="K21" s="166"/>
      <c r="L21" s="166"/>
      <c r="M21" s="167"/>
      <c r="N21" s="48"/>
      <c r="O21" s="38"/>
      <c r="P21"/>
      <c r="Q21"/>
      <c r="R21" s="127"/>
      <c r="S21" s="127"/>
      <c r="T21" s="127"/>
      <c r="U21" s="127"/>
      <c r="V21" s="127"/>
      <c r="W21"/>
      <c r="X21"/>
    </row>
    <row r="22" spans="1:24" s="7" customFormat="1" ht="20.100000000000001" customHeight="1" x14ac:dyDescent="0.25">
      <c r="A22" s="12"/>
      <c r="B22" s="45"/>
      <c r="C22" s="168" t="s">
        <v>16</v>
      </c>
      <c r="D22" s="143"/>
      <c r="E22" s="143"/>
      <c r="F22" s="143"/>
      <c r="G22" s="143"/>
      <c r="H22" s="143"/>
      <c r="I22" s="143"/>
      <c r="J22" s="143"/>
      <c r="K22" s="143"/>
      <c r="L22" s="143"/>
      <c r="M22" s="144"/>
      <c r="N22" s="9"/>
      <c r="O22" s="15"/>
      <c r="P22"/>
      <c r="Q22"/>
      <c r="R22" s="127"/>
      <c r="S22" s="127"/>
      <c r="T22" s="127"/>
      <c r="U22" s="127"/>
      <c r="V22" s="127"/>
      <c r="W22"/>
      <c r="X22"/>
    </row>
    <row r="23" spans="1:24" s="7" customFormat="1" ht="15.95" customHeight="1" x14ac:dyDescent="0.25">
      <c r="A23" s="12"/>
      <c r="B23" s="45"/>
      <c r="C23" s="46"/>
      <c r="D23" s="143" t="s">
        <v>17</v>
      </c>
      <c r="E23" s="143"/>
      <c r="F23" s="143"/>
      <c r="G23" s="143"/>
      <c r="H23" s="143"/>
      <c r="I23" s="143"/>
      <c r="J23" s="143"/>
      <c r="K23" s="143"/>
      <c r="L23" s="143"/>
      <c r="M23" s="144"/>
      <c r="N23" s="9"/>
      <c r="O23" s="15"/>
      <c r="P23"/>
      <c r="Q23"/>
      <c r="R23" s="127"/>
      <c r="S23" s="127"/>
      <c r="T23" s="127"/>
      <c r="U23" s="127"/>
      <c r="V23" s="127"/>
      <c r="W23"/>
      <c r="X23"/>
    </row>
    <row r="24" spans="1:24" s="7" customFormat="1" ht="15.95" customHeight="1" x14ac:dyDescent="0.25">
      <c r="A24" s="12"/>
      <c r="B24" s="45"/>
      <c r="C24" s="46"/>
      <c r="D24" s="143" t="s">
        <v>439</v>
      </c>
      <c r="E24" s="143"/>
      <c r="F24" s="143"/>
      <c r="G24" s="143"/>
      <c r="H24" s="143"/>
      <c r="I24" s="143"/>
      <c r="J24" s="143"/>
      <c r="K24" s="143"/>
      <c r="L24" s="143"/>
      <c r="M24" s="144"/>
      <c r="N24" s="9"/>
      <c r="O24" s="15"/>
      <c r="P24"/>
      <c r="Q24"/>
      <c r="R24" s="127"/>
      <c r="S24" s="127"/>
      <c r="T24" s="127"/>
      <c r="U24" s="127"/>
      <c r="V24" s="127"/>
      <c r="W24"/>
      <c r="X24"/>
    </row>
    <row r="25" spans="1:24" s="7" customFormat="1" ht="30" customHeight="1" x14ac:dyDescent="0.25">
      <c r="A25" s="12"/>
      <c r="B25" s="41"/>
      <c r="C25" s="162" t="s">
        <v>451</v>
      </c>
      <c r="D25" s="163"/>
      <c r="E25" s="163"/>
      <c r="F25" s="163"/>
      <c r="G25" s="163"/>
      <c r="H25" s="163"/>
      <c r="I25" s="163"/>
      <c r="J25" s="163"/>
      <c r="K25" s="163"/>
      <c r="L25" s="163"/>
      <c r="M25" s="164"/>
      <c r="N25" s="9"/>
      <c r="O25" s="15"/>
      <c r="P25"/>
      <c r="Q25"/>
      <c r="R25" s="127"/>
      <c r="S25" s="127"/>
      <c r="T25" s="127"/>
      <c r="U25" s="127"/>
      <c r="V25" s="127"/>
      <c r="W25"/>
      <c r="X25"/>
    </row>
    <row r="26" spans="1:24" s="7" customFormat="1" ht="15" customHeight="1" x14ac:dyDescent="0.25">
      <c r="A26" s="12"/>
      <c r="B26" s="42"/>
      <c r="C26" s="43"/>
      <c r="D26" s="43"/>
      <c r="E26" s="43"/>
      <c r="F26" s="43"/>
      <c r="G26" s="43"/>
      <c r="H26" s="43"/>
      <c r="I26" s="43"/>
      <c r="J26" s="43"/>
      <c r="K26" s="43"/>
      <c r="L26" s="43"/>
      <c r="M26" s="43"/>
      <c r="N26" s="9"/>
      <c r="O26" s="15"/>
      <c r="P26"/>
      <c r="Q26"/>
      <c r="R26" s="127"/>
      <c r="S26" s="127"/>
      <c r="T26" s="127"/>
      <c r="U26" s="127"/>
      <c r="V26" s="127"/>
      <c r="W26"/>
      <c r="X26"/>
    </row>
    <row r="27" spans="1:24" s="16" customFormat="1" ht="24.95" customHeight="1" x14ac:dyDescent="0.25">
      <c r="A27" s="12"/>
      <c r="B27" s="129" t="s">
        <v>441</v>
      </c>
      <c r="C27" s="43"/>
      <c r="D27" s="43"/>
      <c r="E27" s="44"/>
      <c r="F27" s="44"/>
      <c r="G27" s="43"/>
      <c r="H27" s="43"/>
      <c r="I27" s="43"/>
      <c r="J27" s="43"/>
      <c r="K27" s="43"/>
      <c r="L27" s="43"/>
      <c r="M27" s="43"/>
      <c r="N27" s="9"/>
      <c r="O27" s="15"/>
      <c r="P27"/>
      <c r="Q27"/>
      <c r="R27" s="127"/>
      <c r="S27" s="127"/>
      <c r="T27" s="127"/>
      <c r="U27" s="127"/>
      <c r="V27" s="127"/>
      <c r="W27"/>
      <c r="X27"/>
    </row>
    <row r="28" spans="1:24" s="7" customFormat="1" ht="24.95" customHeight="1" x14ac:dyDescent="0.25">
      <c r="A28" s="12"/>
      <c r="B28" s="153" t="s">
        <v>438</v>
      </c>
      <c r="C28" s="153"/>
      <c r="D28" s="154"/>
      <c r="E28" s="151"/>
      <c r="F28" s="152"/>
      <c r="G28" s="175" t="s">
        <v>440</v>
      </c>
      <c r="H28" s="176"/>
      <c r="I28" s="176"/>
      <c r="J28" s="176"/>
      <c r="K28" s="176"/>
      <c r="L28" s="176"/>
      <c r="M28" s="176"/>
      <c r="N28" s="9"/>
      <c r="O28" s="25"/>
      <c r="P28"/>
      <c r="Q28"/>
      <c r="R28" s="127"/>
      <c r="S28" s="127"/>
      <c r="T28" s="127"/>
      <c r="U28" s="127"/>
      <c r="V28" s="127"/>
      <c r="W28"/>
      <c r="X28"/>
    </row>
    <row r="29" spans="1:24" s="7" customFormat="1" ht="24.95" customHeight="1" x14ac:dyDescent="0.25">
      <c r="A29" s="12"/>
      <c r="B29" s="153" t="s">
        <v>437</v>
      </c>
      <c r="C29" s="153"/>
      <c r="D29" s="154"/>
      <c r="E29" s="151"/>
      <c r="F29" s="152"/>
      <c r="G29" s="175" t="s">
        <v>449</v>
      </c>
      <c r="H29" s="176"/>
      <c r="I29" s="176"/>
      <c r="J29" s="176"/>
      <c r="K29" s="176"/>
      <c r="L29" s="176"/>
      <c r="M29" s="176"/>
      <c r="N29" s="9"/>
      <c r="O29" s="25"/>
      <c r="P29"/>
      <c r="Q29"/>
      <c r="R29" s="127"/>
      <c r="S29" s="127"/>
      <c r="T29" s="127"/>
      <c r="U29" s="127"/>
      <c r="V29" s="127"/>
      <c r="W29"/>
      <c r="X29"/>
    </row>
    <row r="30" spans="1:24" s="7" customFormat="1" ht="15" customHeight="1" x14ac:dyDescent="0.25">
      <c r="A30" s="29"/>
      <c r="B30" s="27"/>
      <c r="C30" s="27"/>
      <c r="D30" s="27"/>
      <c r="E30" s="27"/>
      <c r="F30" s="27"/>
      <c r="G30" s="27"/>
      <c r="H30" s="27"/>
      <c r="I30" s="27"/>
      <c r="J30" s="27"/>
      <c r="K30" s="27"/>
      <c r="L30" s="27"/>
      <c r="M30" s="27"/>
      <c r="N30" s="28"/>
      <c r="O30" s="6"/>
      <c r="P30"/>
      <c r="Q30"/>
      <c r="R30" s="127"/>
      <c r="S30" s="127"/>
      <c r="T30" s="127"/>
      <c r="U30" s="127"/>
      <c r="V30" s="127"/>
      <c r="W30"/>
      <c r="X30"/>
    </row>
    <row r="31" spans="1:24" s="7" customFormat="1" ht="24.95" customHeight="1" x14ac:dyDescent="0.25">
      <c r="A31" s="29"/>
      <c r="B31" s="31"/>
      <c r="C31" s="31"/>
      <c r="D31" s="31"/>
      <c r="E31" s="31"/>
      <c r="F31" s="31"/>
      <c r="G31" s="31"/>
      <c r="H31" s="31"/>
      <c r="I31" s="31"/>
      <c r="J31" s="31"/>
      <c r="K31" s="32" t="s">
        <v>547</v>
      </c>
      <c r="L31" s="173">
        <f>E29</f>
        <v>0</v>
      </c>
      <c r="M31" s="174"/>
      <c r="N31" s="30"/>
      <c r="O31" s="6"/>
      <c r="P31"/>
      <c r="Q31"/>
      <c r="R31" s="127"/>
      <c r="S31" s="127"/>
      <c r="T31" s="127"/>
      <c r="U31" s="127"/>
      <c r="V31" s="127"/>
      <c r="W31"/>
      <c r="X31"/>
    </row>
    <row r="32" spans="1:24" s="7" customFormat="1" ht="15" customHeight="1" x14ac:dyDescent="0.25">
      <c r="A32" s="29"/>
      <c r="B32" s="31"/>
      <c r="C32" s="31"/>
      <c r="D32" s="31"/>
      <c r="E32" s="31"/>
      <c r="F32" s="31"/>
      <c r="G32" s="31"/>
      <c r="H32" s="31"/>
      <c r="I32" s="31"/>
      <c r="J32" s="31"/>
      <c r="K32" s="32"/>
      <c r="L32" s="133"/>
      <c r="M32" s="133"/>
      <c r="N32" s="30"/>
      <c r="O32" s="6"/>
      <c r="P32"/>
      <c r="Q32"/>
      <c r="R32" s="127"/>
      <c r="S32" s="127"/>
      <c r="T32" s="127"/>
      <c r="U32" s="127"/>
      <c r="V32" s="127"/>
      <c r="W32"/>
      <c r="X32"/>
    </row>
    <row r="33" spans="1:24" s="7" customFormat="1" ht="45" customHeight="1" x14ac:dyDescent="0.25">
      <c r="A33" s="29"/>
      <c r="B33" s="134" t="s">
        <v>541</v>
      </c>
      <c r="C33" s="169" t="s">
        <v>540</v>
      </c>
      <c r="D33" s="170"/>
      <c r="E33" s="170"/>
      <c r="F33" s="170"/>
      <c r="G33" s="170"/>
      <c r="H33" s="170"/>
      <c r="I33" s="170"/>
      <c r="J33" s="170"/>
      <c r="K33" s="170"/>
      <c r="L33" s="170"/>
      <c r="M33" s="171"/>
      <c r="N33" s="135"/>
      <c r="O33" s="6"/>
      <c r="P33"/>
      <c r="Q33"/>
      <c r="R33" s="127"/>
      <c r="S33" s="127"/>
      <c r="T33" s="127"/>
      <c r="U33" s="127"/>
      <c r="V33" s="127"/>
      <c r="W33"/>
      <c r="X33"/>
    </row>
    <row r="34" spans="1:24" s="7" customFormat="1" ht="45" customHeight="1" thickBot="1" x14ac:dyDescent="0.3">
      <c r="A34" s="29"/>
      <c r="B34" s="172" t="s">
        <v>542</v>
      </c>
      <c r="C34" s="172"/>
      <c r="D34" s="172"/>
      <c r="E34" s="172"/>
      <c r="F34" s="172"/>
      <c r="G34" s="172"/>
      <c r="H34" s="172"/>
      <c r="I34" s="172"/>
      <c r="J34" s="172"/>
      <c r="K34" s="172"/>
      <c r="L34" s="172"/>
      <c r="M34" s="172"/>
      <c r="N34" s="33"/>
      <c r="O34" s="6"/>
      <c r="P34"/>
      <c r="Q34"/>
      <c r="R34" s="127"/>
      <c r="S34" s="127"/>
      <c r="T34" s="127"/>
      <c r="U34" s="127"/>
      <c r="V34" s="127"/>
      <c r="W34"/>
      <c r="X34"/>
    </row>
    <row r="35" spans="1:24" s="7" customFormat="1" ht="15" customHeight="1" thickTop="1" x14ac:dyDescent="0.25">
      <c r="A35" s="128"/>
      <c r="B35" s="128"/>
      <c r="C35" s="128"/>
      <c r="D35" s="128"/>
      <c r="E35" s="128"/>
      <c r="F35" s="128"/>
      <c r="G35" s="128"/>
      <c r="H35" s="128"/>
      <c r="I35" s="128"/>
      <c r="J35" s="128"/>
      <c r="K35" s="128"/>
      <c r="L35" s="128"/>
      <c r="M35" s="128"/>
      <c r="N35" s="128"/>
      <c r="O35" s="6"/>
      <c r="P35"/>
      <c r="Q35"/>
      <c r="R35" s="127"/>
      <c r="S35" s="127"/>
      <c r="T35" s="127"/>
      <c r="U35" s="127"/>
      <c r="V35" s="127"/>
      <c r="W35"/>
      <c r="X35"/>
    </row>
    <row r="36" spans="1:24" s="7" customFormat="1" ht="15" customHeight="1" x14ac:dyDescent="0.25">
      <c r="A36"/>
      <c r="B36"/>
      <c r="C36"/>
      <c r="D36"/>
      <c r="E36"/>
      <c r="F36"/>
      <c r="G36"/>
      <c r="H36"/>
      <c r="I36"/>
      <c r="J36"/>
      <c r="K36"/>
      <c r="L36"/>
      <c r="M36"/>
      <c r="N36"/>
      <c r="O36"/>
      <c r="P36"/>
      <c r="Q36"/>
      <c r="R36" s="127"/>
      <c r="S36" s="127"/>
      <c r="T36" s="127"/>
      <c r="U36" s="127"/>
      <c r="V36" s="127"/>
      <c r="W36"/>
      <c r="X36"/>
    </row>
    <row r="37" spans="1:24" s="7" customFormat="1" ht="15" customHeight="1" x14ac:dyDescent="0.25">
      <c r="A37"/>
      <c r="B37"/>
      <c r="C37"/>
      <c r="D37"/>
      <c r="E37"/>
      <c r="F37"/>
      <c r="G37"/>
      <c r="H37"/>
      <c r="I37"/>
      <c r="J37"/>
      <c r="K37"/>
      <c r="L37"/>
      <c r="M37"/>
      <c r="N37"/>
      <c r="O37"/>
      <c r="P37"/>
      <c r="Q37"/>
      <c r="R37" s="127"/>
      <c r="S37" s="127"/>
      <c r="T37" s="127"/>
      <c r="U37" s="127"/>
      <c r="V37" s="127"/>
      <c r="W37"/>
      <c r="X37"/>
    </row>
    <row r="38" spans="1:24" s="7" customFormat="1" ht="15" customHeight="1" x14ac:dyDescent="0.25">
      <c r="A38"/>
      <c r="B38"/>
      <c r="C38"/>
      <c r="D38"/>
      <c r="E38"/>
      <c r="F38"/>
      <c r="G38"/>
      <c r="H38"/>
      <c r="I38"/>
      <c r="J38"/>
      <c r="K38"/>
      <c r="L38"/>
      <c r="M38"/>
      <c r="N38"/>
      <c r="O38"/>
      <c r="P38"/>
      <c r="Q38"/>
      <c r="R38" s="127"/>
      <c r="S38" s="127"/>
      <c r="T38" s="127"/>
      <c r="U38" s="127"/>
      <c r="V38" s="127"/>
      <c r="W38"/>
      <c r="X38"/>
    </row>
    <row r="39" spans="1:24" s="7" customFormat="1" ht="15" customHeight="1" x14ac:dyDescent="0.25">
      <c r="A39"/>
      <c r="B39"/>
      <c r="C39"/>
      <c r="D39"/>
      <c r="E39"/>
      <c r="F39"/>
      <c r="G39"/>
      <c r="H39"/>
      <c r="I39"/>
      <c r="J39"/>
      <c r="K39"/>
      <c r="L39"/>
      <c r="M39"/>
      <c r="N39"/>
      <c r="O39"/>
      <c r="P39"/>
      <c r="Q39"/>
      <c r="R39" s="127"/>
      <c r="S39" s="127"/>
      <c r="T39" s="127"/>
      <c r="U39" s="127"/>
      <c r="V39" s="127"/>
      <c r="W39"/>
      <c r="X39"/>
    </row>
    <row r="40" spans="1:24" s="7" customFormat="1" ht="15" customHeight="1" x14ac:dyDescent="0.25">
      <c r="A40"/>
      <c r="B40"/>
      <c r="C40"/>
      <c r="D40"/>
      <c r="E40"/>
      <c r="F40"/>
      <c r="G40"/>
      <c r="H40"/>
      <c r="I40"/>
      <c r="J40"/>
      <c r="K40"/>
      <c r="L40"/>
      <c r="M40"/>
      <c r="N40"/>
      <c r="O40"/>
      <c r="P40"/>
      <c r="Q40"/>
      <c r="R40" s="127"/>
      <c r="S40" s="127"/>
      <c r="T40" s="127"/>
      <c r="U40" s="127"/>
      <c r="V40" s="127"/>
      <c r="W40"/>
      <c r="X40"/>
    </row>
    <row r="41" spans="1:24" s="7" customFormat="1" ht="15" customHeight="1" x14ac:dyDescent="0.25">
      <c r="A41"/>
      <c r="B41"/>
      <c r="C41"/>
      <c r="D41"/>
      <c r="E41"/>
      <c r="F41"/>
      <c r="G41"/>
      <c r="H41"/>
      <c r="I41"/>
      <c r="J41"/>
      <c r="K41"/>
      <c r="L41"/>
      <c r="M41"/>
      <c r="N41"/>
      <c r="O41"/>
      <c r="P41"/>
      <c r="Q41"/>
      <c r="R41" s="127"/>
      <c r="S41" s="127"/>
      <c r="T41" s="127"/>
      <c r="U41" s="127"/>
      <c r="V41" s="127"/>
      <c r="W41"/>
      <c r="X41"/>
    </row>
    <row r="42" spans="1:24" s="7" customFormat="1" ht="15" customHeight="1" x14ac:dyDescent="0.25">
      <c r="A42"/>
      <c r="B42"/>
      <c r="C42"/>
      <c r="D42"/>
      <c r="E42"/>
      <c r="F42"/>
      <c r="G42"/>
      <c r="H42"/>
      <c r="I42"/>
      <c r="J42"/>
      <c r="K42"/>
      <c r="L42"/>
      <c r="M42"/>
      <c r="N42"/>
      <c r="O42"/>
      <c r="P42"/>
      <c r="Q42"/>
      <c r="R42" s="127"/>
      <c r="S42" s="127"/>
      <c r="T42" s="127"/>
      <c r="U42" s="127"/>
      <c r="V42" s="127"/>
      <c r="W42"/>
      <c r="X42"/>
    </row>
    <row r="43" spans="1:24" s="7" customFormat="1" ht="15" customHeight="1" x14ac:dyDescent="0.25">
      <c r="A43"/>
      <c r="B43"/>
      <c r="C43"/>
      <c r="D43"/>
      <c r="E43"/>
      <c r="F43"/>
      <c r="G43"/>
      <c r="H43"/>
      <c r="I43"/>
      <c r="J43"/>
      <c r="K43"/>
      <c r="L43"/>
      <c r="M43"/>
      <c r="N43"/>
      <c r="O43"/>
      <c r="P43"/>
      <c r="Q43"/>
      <c r="R43" s="127"/>
      <c r="S43" s="127"/>
      <c r="T43" s="127"/>
      <c r="U43" s="127"/>
      <c r="V43"/>
      <c r="W43"/>
    </row>
    <row r="44" spans="1:24" s="7" customFormat="1" ht="15" customHeight="1" x14ac:dyDescent="0.25">
      <c r="A44"/>
      <c r="B44"/>
      <c r="C44"/>
      <c r="D44"/>
      <c r="E44"/>
      <c r="F44"/>
      <c r="G44"/>
      <c r="H44"/>
      <c r="I44"/>
      <c r="J44"/>
      <c r="K44"/>
      <c r="L44"/>
      <c r="M44"/>
      <c r="N44"/>
      <c r="O44"/>
      <c r="Q44"/>
      <c r="R44" s="127"/>
      <c r="S44" s="127"/>
      <c r="T44" s="127"/>
      <c r="U44" s="127"/>
      <c r="V44"/>
      <c r="W44"/>
    </row>
    <row r="45" spans="1:24" s="7" customFormat="1" ht="15" customHeight="1" x14ac:dyDescent="0.25">
      <c r="A45"/>
      <c r="B45"/>
      <c r="C45"/>
      <c r="D45"/>
      <c r="E45"/>
      <c r="F45"/>
      <c r="G45"/>
      <c r="H45"/>
      <c r="I45"/>
      <c r="J45"/>
      <c r="K45"/>
      <c r="L45"/>
      <c r="M45"/>
      <c r="N45"/>
      <c r="O45"/>
      <c r="R45" s="123" t="s">
        <v>434</v>
      </c>
      <c r="S45" s="123" t="s">
        <v>435</v>
      </c>
      <c r="T45" s="123" t="s">
        <v>436</v>
      </c>
      <c r="U45" s="124"/>
      <c r="V45" s="2" t="s">
        <v>1</v>
      </c>
    </row>
    <row r="46" spans="1:24" x14ac:dyDescent="0.25">
      <c r="P46" s="7"/>
      <c r="Q46" s="7"/>
      <c r="R46" s="125" t="s">
        <v>394</v>
      </c>
      <c r="S46" s="125" t="s">
        <v>398</v>
      </c>
      <c r="T46" s="125" t="s">
        <v>427</v>
      </c>
      <c r="U46" s="126"/>
      <c r="V46" s="2"/>
      <c r="W46" s="7"/>
    </row>
    <row r="47" spans="1:24" x14ac:dyDescent="0.25">
      <c r="P47" s="7"/>
      <c r="Q47" s="7"/>
      <c r="R47" s="125" t="s">
        <v>395</v>
      </c>
      <c r="S47" s="125" t="s">
        <v>433</v>
      </c>
      <c r="T47" s="125" t="s">
        <v>514</v>
      </c>
      <c r="U47" s="126"/>
      <c r="V47" s="1" t="s">
        <v>443</v>
      </c>
      <c r="W47" s="7"/>
    </row>
    <row r="48" spans="1:24" x14ac:dyDescent="0.25">
      <c r="P48" s="7"/>
      <c r="Q48" s="7"/>
      <c r="R48" s="125" t="s">
        <v>396</v>
      </c>
      <c r="S48" s="125" t="s">
        <v>465</v>
      </c>
      <c r="T48" s="125" t="s">
        <v>515</v>
      </c>
      <c r="U48" s="126"/>
      <c r="V48" s="1" t="s">
        <v>442</v>
      </c>
      <c r="W48" s="7"/>
    </row>
    <row r="49" spans="16:23" x14ac:dyDescent="0.25">
      <c r="P49" s="16"/>
      <c r="Q49" s="7"/>
      <c r="R49" s="125" t="s">
        <v>397</v>
      </c>
      <c r="S49" s="125" t="s">
        <v>466</v>
      </c>
      <c r="T49" s="125" t="s">
        <v>516</v>
      </c>
      <c r="U49" s="126"/>
      <c r="V49" s="1"/>
      <c r="W49" s="7"/>
    </row>
    <row r="50" spans="16:23" x14ac:dyDescent="0.25">
      <c r="P50" s="16"/>
      <c r="Q50" s="16"/>
      <c r="R50" s="125" t="s">
        <v>398</v>
      </c>
      <c r="S50" s="125" t="s">
        <v>467</v>
      </c>
      <c r="T50" s="125" t="s">
        <v>517</v>
      </c>
      <c r="U50" s="126"/>
      <c r="V50" s="2" t="s">
        <v>1</v>
      </c>
      <c r="W50" s="16"/>
    </row>
    <row r="51" spans="16:23" x14ac:dyDescent="0.25">
      <c r="P51" s="16"/>
      <c r="Q51" s="16"/>
      <c r="R51" s="125" t="s">
        <v>399</v>
      </c>
      <c r="S51" s="125" t="s">
        <v>468</v>
      </c>
      <c r="T51" s="125" t="s">
        <v>505</v>
      </c>
      <c r="U51" s="126"/>
      <c r="V51" s="2"/>
      <c r="W51" s="16"/>
    </row>
    <row r="52" spans="16:23" x14ac:dyDescent="0.25">
      <c r="P52" s="16"/>
      <c r="Q52" s="16"/>
      <c r="R52" s="125" t="s">
        <v>400</v>
      </c>
      <c r="S52" s="125" t="s">
        <v>469</v>
      </c>
      <c r="T52" s="125" t="s">
        <v>518</v>
      </c>
      <c r="U52" s="126"/>
      <c r="V52" s="1" t="s">
        <v>13</v>
      </c>
      <c r="W52" s="16"/>
    </row>
    <row r="53" spans="16:23" x14ac:dyDescent="0.25">
      <c r="P53" s="7"/>
      <c r="Q53" s="16"/>
      <c r="R53" s="125" t="s">
        <v>401</v>
      </c>
      <c r="S53" s="125" t="s">
        <v>470</v>
      </c>
      <c r="T53" s="125" t="s">
        <v>519</v>
      </c>
      <c r="U53" s="126"/>
      <c r="V53" s="1" t="s">
        <v>3</v>
      </c>
      <c r="W53" s="16"/>
    </row>
    <row r="54" spans="16:23" x14ac:dyDescent="0.25">
      <c r="P54" s="7"/>
      <c r="Q54" s="7"/>
      <c r="R54" s="125" t="s">
        <v>402</v>
      </c>
      <c r="S54" s="125" t="s">
        <v>471</v>
      </c>
      <c r="T54" s="125" t="s">
        <v>520</v>
      </c>
      <c r="U54" s="126"/>
      <c r="V54" s="1" t="s">
        <v>15</v>
      </c>
      <c r="W54" s="7"/>
    </row>
    <row r="55" spans="16:23" x14ac:dyDescent="0.25">
      <c r="P55" s="7"/>
      <c r="Q55" s="7"/>
      <c r="R55" s="125" t="s">
        <v>403</v>
      </c>
      <c r="S55" s="125" t="s">
        <v>472</v>
      </c>
      <c r="T55" s="125" t="s">
        <v>521</v>
      </c>
      <c r="U55" s="126"/>
      <c r="V55"/>
      <c r="W55" s="7"/>
    </row>
    <row r="56" spans="16:23" x14ac:dyDescent="0.25">
      <c r="P56" s="7"/>
      <c r="Q56" s="7"/>
      <c r="R56" s="125" t="s">
        <v>404</v>
      </c>
      <c r="S56" s="125" t="s">
        <v>410</v>
      </c>
      <c r="T56" s="125" t="s">
        <v>522</v>
      </c>
      <c r="U56" s="126"/>
      <c r="V56"/>
      <c r="W56" s="16"/>
    </row>
    <row r="57" spans="16:23" x14ac:dyDescent="0.25">
      <c r="P57" s="7"/>
      <c r="Q57" s="7"/>
      <c r="R57" s="125" t="s">
        <v>405</v>
      </c>
      <c r="S57" s="125" t="s">
        <v>473</v>
      </c>
      <c r="T57" s="125" t="s">
        <v>523</v>
      </c>
      <c r="U57" s="126"/>
      <c r="V57"/>
      <c r="W57" s="7"/>
    </row>
    <row r="58" spans="16:23" x14ac:dyDescent="0.25">
      <c r="P58" s="7"/>
      <c r="Q58" s="7"/>
      <c r="R58" s="125" t="s">
        <v>406</v>
      </c>
      <c r="S58" s="125" t="s">
        <v>474</v>
      </c>
      <c r="T58" s="125" t="s">
        <v>524</v>
      </c>
      <c r="U58" s="126"/>
      <c r="V58"/>
      <c r="W58" s="16"/>
    </row>
    <row r="59" spans="16:23" x14ac:dyDescent="0.25">
      <c r="P59" s="16"/>
      <c r="Q59" s="7"/>
      <c r="R59" s="125" t="s">
        <v>407</v>
      </c>
      <c r="S59" s="125" t="s">
        <v>475</v>
      </c>
      <c r="T59" s="125" t="s">
        <v>525</v>
      </c>
      <c r="U59" s="126"/>
      <c r="V59"/>
      <c r="W59" s="7"/>
    </row>
    <row r="60" spans="16:23" x14ac:dyDescent="0.25">
      <c r="P60" s="39"/>
      <c r="Q60" s="16"/>
      <c r="R60" s="125" t="s">
        <v>408</v>
      </c>
      <c r="S60" s="125" t="s">
        <v>476</v>
      </c>
      <c r="T60" s="125" t="s">
        <v>526</v>
      </c>
      <c r="U60" s="126"/>
      <c r="V60"/>
      <c r="W60" s="7"/>
    </row>
    <row r="61" spans="16:23" x14ac:dyDescent="0.25">
      <c r="P61" s="16"/>
      <c r="Q61" s="39"/>
      <c r="R61" s="125" t="s">
        <v>409</v>
      </c>
      <c r="S61" s="125" t="s">
        <v>477</v>
      </c>
      <c r="T61" s="125" t="s">
        <v>527</v>
      </c>
      <c r="U61" s="126"/>
      <c r="V61"/>
      <c r="W61" s="39"/>
    </row>
    <row r="62" spans="16:23" x14ac:dyDescent="0.25">
      <c r="P62" s="39"/>
      <c r="Q62" s="16"/>
      <c r="R62" s="125" t="s">
        <v>410</v>
      </c>
      <c r="S62" s="125" t="s">
        <v>478</v>
      </c>
      <c r="T62" s="125" t="s">
        <v>528</v>
      </c>
      <c r="U62" s="126"/>
      <c r="V62"/>
      <c r="W62" s="7"/>
    </row>
    <row r="63" spans="16:23" x14ac:dyDescent="0.25">
      <c r="P63" s="16"/>
      <c r="Q63" s="39"/>
      <c r="R63" s="125" t="s">
        <v>411</v>
      </c>
      <c r="S63" s="125" t="s">
        <v>479</v>
      </c>
      <c r="T63" s="125" t="s">
        <v>529</v>
      </c>
      <c r="U63" s="126"/>
      <c r="V63"/>
      <c r="W63" s="39"/>
    </row>
    <row r="64" spans="16:23" x14ac:dyDescent="0.25">
      <c r="P64" s="39"/>
      <c r="Q64" s="16"/>
      <c r="R64" s="125" t="s">
        <v>412</v>
      </c>
      <c r="S64" s="125" t="s">
        <v>480</v>
      </c>
      <c r="T64" s="125" t="s">
        <v>530</v>
      </c>
      <c r="U64" s="126"/>
      <c r="V64"/>
      <c r="W64" s="7"/>
    </row>
    <row r="65" spans="16:23" x14ac:dyDescent="0.25">
      <c r="P65" s="16"/>
      <c r="Q65" s="39"/>
      <c r="R65" s="125" t="s">
        <v>413</v>
      </c>
      <c r="S65" s="125" t="s">
        <v>481</v>
      </c>
      <c r="T65" s="125" t="s">
        <v>531</v>
      </c>
      <c r="U65" s="126"/>
      <c r="V65"/>
      <c r="W65" s="39"/>
    </row>
    <row r="66" spans="16:23" x14ac:dyDescent="0.25">
      <c r="P66" s="16"/>
      <c r="Q66" s="16"/>
      <c r="R66" s="125" t="s">
        <v>414</v>
      </c>
      <c r="S66" s="125" t="s">
        <v>482</v>
      </c>
      <c r="T66" s="125" t="s">
        <v>532</v>
      </c>
      <c r="U66" s="126"/>
      <c r="V66"/>
      <c r="W66" s="7"/>
    </row>
    <row r="67" spans="16:23" x14ac:dyDescent="0.25">
      <c r="P67" s="16"/>
      <c r="Q67" s="16"/>
      <c r="R67" s="125" t="s">
        <v>415</v>
      </c>
      <c r="S67" s="125" t="s">
        <v>483</v>
      </c>
      <c r="T67" s="125" t="s">
        <v>533</v>
      </c>
      <c r="U67" s="126"/>
      <c r="V67"/>
      <c r="W67" s="7"/>
    </row>
    <row r="68" spans="16:23" x14ac:dyDescent="0.25">
      <c r="P68" s="16"/>
      <c r="Q68" s="16"/>
      <c r="R68" s="125" t="s">
        <v>416</v>
      </c>
      <c r="S68" s="125" t="s">
        <v>484</v>
      </c>
      <c r="T68" s="125" t="s">
        <v>534</v>
      </c>
      <c r="U68" s="126"/>
      <c r="V68"/>
      <c r="W68" s="7"/>
    </row>
    <row r="69" spans="16:23" x14ac:dyDescent="0.25">
      <c r="P69" s="16"/>
      <c r="Q69" s="16"/>
      <c r="R69" s="125" t="s">
        <v>417</v>
      </c>
      <c r="S69" s="125" t="s">
        <v>485</v>
      </c>
      <c r="T69" s="125" t="s">
        <v>535</v>
      </c>
      <c r="U69" s="126"/>
      <c r="V69"/>
      <c r="W69" s="7"/>
    </row>
    <row r="70" spans="16:23" x14ac:dyDescent="0.25">
      <c r="P70" s="7"/>
      <c r="Q70" s="16"/>
      <c r="R70" s="125" t="s">
        <v>418</v>
      </c>
      <c r="S70" s="125" t="s">
        <v>486</v>
      </c>
      <c r="T70" s="125" t="s">
        <v>536</v>
      </c>
      <c r="U70" s="126"/>
      <c r="V70"/>
      <c r="W70" s="7"/>
    </row>
    <row r="71" spans="16:23" x14ac:dyDescent="0.25">
      <c r="P71" s="7"/>
      <c r="Q71" s="7"/>
      <c r="R71" s="125" t="s">
        <v>419</v>
      </c>
      <c r="S71" s="125" t="s">
        <v>487</v>
      </c>
      <c r="T71" s="125" t="s">
        <v>537</v>
      </c>
      <c r="U71" s="126"/>
      <c r="V71"/>
      <c r="W71" s="16"/>
    </row>
    <row r="72" spans="16:23" x14ac:dyDescent="0.25">
      <c r="P72" s="7"/>
      <c r="Q72" s="7"/>
      <c r="R72" s="125" t="s">
        <v>420</v>
      </c>
      <c r="S72" s="125" t="s">
        <v>488</v>
      </c>
      <c r="T72" s="125" t="s">
        <v>538</v>
      </c>
      <c r="U72" s="126"/>
      <c r="V72"/>
      <c r="W72" s="7"/>
    </row>
    <row r="73" spans="16:23" x14ac:dyDescent="0.25">
      <c r="P73" s="7"/>
      <c r="Q73" s="7"/>
      <c r="R73" s="125" t="s">
        <v>421</v>
      </c>
      <c r="S73" s="125" t="s">
        <v>489</v>
      </c>
      <c r="T73" s="125" t="s">
        <v>455</v>
      </c>
      <c r="U73" s="126"/>
      <c r="V73"/>
      <c r="W73" s="7"/>
    </row>
    <row r="74" spans="16:23" x14ac:dyDescent="0.25">
      <c r="P74" s="7"/>
      <c r="Q74" s="7"/>
      <c r="R74" s="125" t="s">
        <v>422</v>
      </c>
      <c r="S74" s="125" t="s">
        <v>490</v>
      </c>
      <c r="T74" s="125" t="s">
        <v>456</v>
      </c>
      <c r="U74" s="126"/>
      <c r="V74"/>
      <c r="W74" s="7"/>
    </row>
    <row r="75" spans="16:23" x14ac:dyDescent="0.25">
      <c r="P75" s="7"/>
      <c r="Q75" s="7"/>
      <c r="R75" s="125" t="s">
        <v>423</v>
      </c>
      <c r="S75" s="125" t="s">
        <v>491</v>
      </c>
      <c r="T75" s="125" t="s">
        <v>457</v>
      </c>
      <c r="U75" s="126"/>
      <c r="V75"/>
      <c r="W75" s="7"/>
    </row>
    <row r="76" spans="16:23" x14ac:dyDescent="0.25">
      <c r="P76" s="7"/>
      <c r="Q76" s="7"/>
      <c r="R76" s="125" t="s">
        <v>424</v>
      </c>
      <c r="S76" s="125" t="s">
        <v>492</v>
      </c>
      <c r="T76" s="125" t="s">
        <v>464</v>
      </c>
      <c r="U76" s="126"/>
      <c r="V76"/>
      <c r="W76" s="7"/>
    </row>
    <row r="77" spans="16:23" x14ac:dyDescent="0.25">
      <c r="P77" s="7"/>
      <c r="Q77" s="7"/>
      <c r="R77" s="125" t="s">
        <v>425</v>
      </c>
      <c r="S77" s="125" t="s">
        <v>493</v>
      </c>
      <c r="T77" s="125" t="s">
        <v>463</v>
      </c>
      <c r="U77" s="126"/>
      <c r="V77"/>
      <c r="W77" s="7"/>
    </row>
    <row r="78" spans="16:23" x14ac:dyDescent="0.25">
      <c r="P78" s="7"/>
      <c r="Q78" s="7"/>
      <c r="R78" s="125" t="s">
        <v>426</v>
      </c>
      <c r="S78" s="125" t="s">
        <v>494</v>
      </c>
      <c r="T78" s="125" t="s">
        <v>458</v>
      </c>
      <c r="U78" s="126"/>
      <c r="V78"/>
      <c r="W78" s="7"/>
    </row>
    <row r="79" spans="16:23" x14ac:dyDescent="0.25">
      <c r="P79" s="7"/>
      <c r="Q79" s="7"/>
      <c r="R79" s="125" t="s">
        <v>427</v>
      </c>
      <c r="S79" s="125" t="s">
        <v>495</v>
      </c>
      <c r="T79" s="125" t="s">
        <v>462</v>
      </c>
      <c r="U79" s="126"/>
      <c r="V79"/>
      <c r="W79" s="7"/>
    </row>
    <row r="80" spans="16:23" x14ac:dyDescent="0.25">
      <c r="P80" s="7"/>
      <c r="Q80" s="7"/>
      <c r="R80" s="125" t="s">
        <v>428</v>
      </c>
      <c r="S80" s="125" t="s">
        <v>496</v>
      </c>
      <c r="T80" s="125" t="s">
        <v>461</v>
      </c>
      <c r="U80" s="126"/>
      <c r="V80"/>
      <c r="W80" s="7"/>
    </row>
    <row r="81" spans="16:23" x14ac:dyDescent="0.25">
      <c r="P81" s="7"/>
      <c r="Q81" s="7"/>
      <c r="R81" s="125" t="s">
        <v>429</v>
      </c>
      <c r="S81" s="125" t="s">
        <v>497</v>
      </c>
      <c r="T81" s="125" t="s">
        <v>459</v>
      </c>
      <c r="U81" s="126"/>
      <c r="V81"/>
      <c r="W81" s="7"/>
    </row>
    <row r="82" spans="16:23" x14ac:dyDescent="0.25">
      <c r="P82" s="7"/>
      <c r="Q82" s="7"/>
      <c r="R82" s="125" t="s">
        <v>430</v>
      </c>
      <c r="S82" s="125" t="s">
        <v>498</v>
      </c>
      <c r="T82" s="125" t="s">
        <v>460</v>
      </c>
      <c r="U82" s="126"/>
      <c r="V82"/>
      <c r="W82" s="7"/>
    </row>
    <row r="83" spans="16:23" x14ac:dyDescent="0.25">
      <c r="P83" s="7"/>
      <c r="Q83" s="7"/>
      <c r="R83" s="125" t="s">
        <v>431</v>
      </c>
      <c r="S83" s="125" t="s">
        <v>499</v>
      </c>
      <c r="T83" s="125" t="s">
        <v>513</v>
      </c>
      <c r="V83"/>
      <c r="W83" s="7"/>
    </row>
    <row r="84" spans="16:23" x14ac:dyDescent="0.25">
      <c r="P84" s="7"/>
      <c r="Q84" s="7"/>
      <c r="R84" s="125" t="s">
        <v>432</v>
      </c>
      <c r="S84" s="125" t="s">
        <v>500</v>
      </c>
      <c r="V84"/>
      <c r="W84" s="7"/>
    </row>
    <row r="85" spans="16:23" x14ac:dyDescent="0.25">
      <c r="P85" s="7"/>
      <c r="Q85" s="7"/>
      <c r="R85" s="125" t="s">
        <v>513</v>
      </c>
      <c r="S85" s="125" t="s">
        <v>501</v>
      </c>
      <c r="V85"/>
      <c r="W85" s="7"/>
    </row>
    <row r="86" spans="16:23" x14ac:dyDescent="0.25">
      <c r="P86" s="7"/>
      <c r="Q86" s="7"/>
      <c r="S86" s="125" t="s">
        <v>502</v>
      </c>
      <c r="V86"/>
      <c r="W86" s="7"/>
    </row>
    <row r="87" spans="16:23" x14ac:dyDescent="0.25">
      <c r="Q87" s="7"/>
      <c r="S87" s="125" t="s">
        <v>503</v>
      </c>
      <c r="V87"/>
      <c r="W87" s="7"/>
    </row>
    <row r="88" spans="16:23" x14ac:dyDescent="0.25">
      <c r="S88" s="125" t="s">
        <v>506</v>
      </c>
      <c r="V88"/>
    </row>
    <row r="89" spans="16:23" x14ac:dyDescent="0.25">
      <c r="S89" s="125" t="s">
        <v>507</v>
      </c>
      <c r="V89"/>
    </row>
    <row r="90" spans="16:23" x14ac:dyDescent="0.25">
      <c r="S90" s="125" t="s">
        <v>508</v>
      </c>
      <c r="V90"/>
    </row>
    <row r="91" spans="16:23" x14ac:dyDescent="0.25">
      <c r="S91" s="125" t="s">
        <v>509</v>
      </c>
      <c r="V91"/>
    </row>
    <row r="92" spans="16:23" x14ac:dyDescent="0.25">
      <c r="S92" s="125" t="s">
        <v>510</v>
      </c>
      <c r="V92"/>
    </row>
    <row r="93" spans="16:23" x14ac:dyDescent="0.25">
      <c r="S93" s="125" t="s">
        <v>511</v>
      </c>
      <c r="V93"/>
    </row>
    <row r="94" spans="16:23" x14ac:dyDescent="0.25">
      <c r="S94" s="125" t="s">
        <v>512</v>
      </c>
      <c r="V94"/>
    </row>
    <row r="95" spans="16:23" x14ac:dyDescent="0.25">
      <c r="S95" s="125" t="s">
        <v>505</v>
      </c>
      <c r="V95"/>
    </row>
    <row r="96" spans="16:23" x14ac:dyDescent="0.25">
      <c r="S96" s="125" t="s">
        <v>504</v>
      </c>
      <c r="V96"/>
    </row>
    <row r="97" spans="19:22" x14ac:dyDescent="0.25">
      <c r="S97" s="125" t="s">
        <v>452</v>
      </c>
      <c r="V97"/>
    </row>
    <row r="98" spans="19:22" x14ac:dyDescent="0.25">
      <c r="S98" s="125" t="s">
        <v>453</v>
      </c>
      <c r="V98"/>
    </row>
    <row r="99" spans="19:22" x14ac:dyDescent="0.25">
      <c r="S99" s="125" t="s">
        <v>454</v>
      </c>
      <c r="V99"/>
    </row>
    <row r="100" spans="19:22" x14ac:dyDescent="0.25">
      <c r="S100" s="125" t="s">
        <v>543</v>
      </c>
      <c r="V100"/>
    </row>
    <row r="101" spans="19:22" x14ac:dyDescent="0.25">
      <c r="S101" s="125" t="s">
        <v>513</v>
      </c>
      <c r="V101"/>
    </row>
    <row r="102" spans="19:22" x14ac:dyDescent="0.25">
      <c r="S102" s="125" t="s">
        <v>513</v>
      </c>
      <c r="V102"/>
    </row>
    <row r="103" spans="19:22" x14ac:dyDescent="0.25">
      <c r="V103"/>
    </row>
    <row r="104" spans="19:22" x14ac:dyDescent="0.25">
      <c r="V104"/>
    </row>
    <row r="105" spans="19:22" x14ac:dyDescent="0.25">
      <c r="V105"/>
    </row>
    <row r="106" spans="19:22" x14ac:dyDescent="0.25">
      <c r="V106"/>
    </row>
    <row r="107" spans="19:22" x14ac:dyDescent="0.25">
      <c r="V107"/>
    </row>
    <row r="108" spans="19:22" x14ac:dyDescent="0.25">
      <c r="V108"/>
    </row>
    <row r="109" spans="19:22" x14ac:dyDescent="0.25">
      <c r="V109"/>
    </row>
  </sheetData>
  <sheetProtection algorithmName="SHA-512" hashValue="xlOdfL0Ac2mgPZGzoC5+UC//Ini95V+nhVRyizi/L7nCq0SXBWJTZZS+zmbSAtRaXWSWHr2i2laejbgVCBdgOQ==" saltValue="jSvJZSXeojo3Lo61kGsd6A==" spinCount="100000" sheet="1" objects="1" scenarios="1"/>
  <mergeCells count="29">
    <mergeCell ref="C33:M33"/>
    <mergeCell ref="B34:M34"/>
    <mergeCell ref="L31:M31"/>
    <mergeCell ref="G28:M28"/>
    <mergeCell ref="G29:M29"/>
    <mergeCell ref="E29:F29"/>
    <mergeCell ref="B29:D29"/>
    <mergeCell ref="B28:D28"/>
    <mergeCell ref="E28:F28"/>
    <mergeCell ref="C17:M17"/>
    <mergeCell ref="C18:M18"/>
    <mergeCell ref="C19:M19"/>
    <mergeCell ref="C20:M20"/>
    <mergeCell ref="C21:M21"/>
    <mergeCell ref="C22:M22"/>
    <mergeCell ref="D23:M23"/>
    <mergeCell ref="C25:M25"/>
    <mergeCell ref="D11:E11"/>
    <mergeCell ref="D15:E15"/>
    <mergeCell ref="D24:M24"/>
    <mergeCell ref="B15:C15"/>
    <mergeCell ref="J13:M15"/>
    <mergeCell ref="D13:I13"/>
    <mergeCell ref="A3:M3"/>
    <mergeCell ref="C6:M6"/>
    <mergeCell ref="C7:M7"/>
    <mergeCell ref="C8:M8"/>
    <mergeCell ref="C9:D9"/>
    <mergeCell ref="F9:M9"/>
  </mergeCells>
  <conditionalFormatting sqref="C6:M6">
    <cfRule type="cellIs" dxfId="4" priority="105" stopIfTrue="1" operator="equal">
      <formula>"Insert Development Name"</formula>
    </cfRule>
  </conditionalFormatting>
  <conditionalFormatting sqref="C7:M8">
    <cfRule type="cellIs" dxfId="3" priority="106" stopIfTrue="1" operator="equal">
      <formula>"Insert Applicant Name"</formula>
    </cfRule>
  </conditionalFormatting>
  <conditionalFormatting sqref="C9:D9">
    <cfRule type="cellIs" dxfId="2" priority="104" stopIfTrue="1" operator="equal">
      <formula>"Insert Case Number"</formula>
    </cfRule>
  </conditionalFormatting>
  <conditionalFormatting sqref="F9">
    <cfRule type="cellIs" dxfId="1" priority="103" stopIfTrue="1" operator="equal">
      <formula>"Insert Date"</formula>
    </cfRule>
  </conditionalFormatting>
  <conditionalFormatting sqref="L31:L32">
    <cfRule type="cellIs" dxfId="0" priority="91" stopIfTrue="1" operator="equal">
      <formula>"Credit Exceeds Fee"</formula>
    </cfRule>
  </conditionalFormatting>
  <dataValidations count="6">
    <dataValidation type="list" allowBlank="1" showInputMessage="1" showErrorMessage="1" prompt="Do Not Select from the general categories listed in ALL CAPS.  Please select from the lower case land uses only." sqref="ABJ28:ABJ37 ALF28:ALF37 AVB28:AVB37 BEX28:BEX37 BOT28:BOT37 BYP28:BYP37 CIL28:CIL37 CSH28:CSH37 DCD28:DCD37 DLZ28:DLZ37 DVV28:DVV37 EFR28:EFR37 EPN28:EPN37 EZJ28:EZJ37 FJF28:FJF37 FTB28:FTB37 GCX28:GCX37 GMT28:GMT37 GWP28:GWP37 HGL28:HGL37 HQH28:HQH37 IAD28:IAD37 IJZ28:IJZ37 ITV28:ITV37 JDR28:JDR37 JNN28:JNN37 JXJ28:JXJ37 KHF28:KHF37 KRB28:KRB37 LAX28:LAX37 LKT28:LKT37 LUP28:LUP37 MEL28:MEL37 MOH28:MOH37 MYD28:MYD37 NHZ28:NHZ37 NRV28:NRV37 OBR28:OBR37 OLN28:OLN37 OVJ28:OVJ37 PFF28:PFF37 PPB28:PPB37 PYX28:PYX37 QIT28:QIT37 QSP28:QSP37 RCL28:RCL37 RMH28:RMH37 RWD28:RWD37 SFZ28:SFZ37 SPV28:SPV37 SZR28:SZR37 TJN28:TJN37 TTJ28:TTJ37 UDF28:UDF37 UNB28:UNB37 UWX28:UWX37 VGT28:VGT37 VQP28:VQP37 WAL28:WAL37 WKH28:WKH37 WUD28:WUD37 HR28:HR37 RN28:RN37" xr:uid="{0BFEECAA-ADB2-4C9F-8AEB-6A6FDE9DF655}">
      <formula1>IF(#REF!="",#REF!,IF(#REF!&lt;$D$11,#REF!,IF(#REF!=1,#REF!,#REF!)))</formula1>
    </dataValidation>
    <dataValidation type="list" allowBlank="1" showInputMessage="1" showErrorMessage="1" sqref="D15:E15" xr:uid="{CF6D3A61-0AF1-4C89-837B-019A735C2AF0}">
      <formula1>$V$51:$V$54</formula1>
    </dataValidation>
    <dataValidation type="list" allowBlank="1" showInputMessage="1" showErrorMessage="1" sqref="J11:K11" xr:uid="{7A8D3283-BD0C-483E-9655-8F2D1A1ACED1}">
      <formula1>$V$46:$V$48</formula1>
    </dataValidation>
    <dataValidation type="list" allowBlank="1" showInputMessage="1" showErrorMessage="1" sqref="D13:H13" xr:uid="{DFFF95D3-10ED-49F9-82B3-AC1C78F3B6C5}">
      <formula1>INDIRECT(D11)</formula1>
    </dataValidation>
    <dataValidation type="list" allowBlank="1" showInputMessage="1" showErrorMessage="1" sqref="I13" xr:uid="{0D7CC2EE-0231-4B1C-B412-AE33927A09F5}">
      <formula1>INDIRECT(J11)</formula1>
    </dataValidation>
    <dataValidation type="list" allowBlank="1" showInputMessage="1" showErrorMessage="1" sqref="D11:E11" xr:uid="{59211E2D-2C23-4A70-A4F9-34885BEE59DA}">
      <formula1>$Q$45:$T$45</formula1>
    </dataValidation>
  </dataValidations>
  <pageMargins left="0.6" right="0.6" top="0.5" bottom="0.5" header="0.3" footer="0.3"/>
  <pageSetup scale="72"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D68DF-FC47-4CCF-B604-56600D16598F}">
  <sheetPr>
    <tabColor rgb="FFFFFF00"/>
  </sheetPr>
  <dimension ref="A2:P152"/>
  <sheetViews>
    <sheetView view="pageBreakPreview" zoomScale="70" zoomScaleNormal="70" zoomScaleSheetLayoutView="70" workbookViewId="0">
      <selection activeCell="K59" sqref="K59"/>
    </sheetView>
  </sheetViews>
  <sheetFormatPr defaultColWidth="9.140625" defaultRowHeight="15" x14ac:dyDescent="0.25"/>
  <cols>
    <col min="1" max="2" width="1.7109375" style="50" customWidth="1"/>
    <col min="3" max="3" width="8.28515625" style="51" customWidth="1"/>
    <col min="4" max="4" width="10.28515625" style="51" customWidth="1"/>
    <col min="5" max="5" width="22.85546875" style="51" bestFit="1" customWidth="1"/>
    <col min="6" max="6" width="45.7109375" style="51" bestFit="1" customWidth="1"/>
    <col min="7" max="7" width="52.42578125" style="54" bestFit="1" customWidth="1"/>
    <col min="8" max="8" width="8.7109375" style="55" customWidth="1"/>
    <col min="9" max="9" width="9.7109375" style="56" customWidth="1"/>
    <col min="10" max="10" width="13.85546875" style="51" customWidth="1"/>
    <col min="11" max="11" width="14.140625" style="51" customWidth="1"/>
    <col min="12" max="13" width="1.7109375" style="51" customWidth="1"/>
    <col min="14" max="14" width="17.85546875" style="52" bestFit="1" customWidth="1"/>
    <col min="15" max="15" width="26.140625" style="50" customWidth="1"/>
    <col min="16" max="16" width="13.5703125" style="50" bestFit="1" customWidth="1"/>
    <col min="17" max="17" width="16.85546875" style="50" customWidth="1"/>
    <col min="18" max="18" width="14.42578125" style="50" bestFit="1" customWidth="1"/>
    <col min="19" max="19" width="11.140625" style="50" customWidth="1"/>
    <col min="20" max="20" width="16.140625" style="50" customWidth="1"/>
    <col min="21" max="21" width="17.140625" style="50" customWidth="1"/>
    <col min="22" max="22" width="18" style="50" bestFit="1" customWidth="1"/>
    <col min="23" max="23" width="14.28515625" style="50" customWidth="1"/>
    <col min="24" max="24" width="17" style="50" customWidth="1"/>
    <col min="25" max="25" width="14.42578125" style="50" bestFit="1" customWidth="1"/>
    <col min="26" max="16384" width="9.140625" style="50"/>
  </cols>
  <sheetData>
    <row r="2" spans="1:16" ht="18.75" x14ac:dyDescent="0.25">
      <c r="C2" s="186" t="s">
        <v>19</v>
      </c>
      <c r="D2" s="186"/>
      <c r="E2" s="187"/>
      <c r="F2" s="187"/>
      <c r="G2" s="187"/>
      <c r="H2" s="187"/>
      <c r="I2" s="187"/>
    </row>
    <row r="3" spans="1:16" ht="18.75" x14ac:dyDescent="0.25">
      <c r="C3" s="53"/>
      <c r="D3" s="53"/>
    </row>
    <row r="4" spans="1:16" ht="19.5" thickBot="1" x14ac:dyDescent="0.3">
      <c r="C4" s="188" t="s">
        <v>20</v>
      </c>
      <c r="D4" s="188"/>
      <c r="E4" s="189"/>
      <c r="F4" s="189"/>
      <c r="G4" s="189"/>
      <c r="H4" s="189"/>
      <c r="I4" s="189"/>
    </row>
    <row r="5" spans="1:16" ht="9.9499999999999993" customHeight="1" x14ac:dyDescent="0.25">
      <c r="A5" s="57"/>
      <c r="B5" s="57"/>
      <c r="C5" s="58"/>
      <c r="D5" s="58"/>
      <c r="E5" s="59"/>
      <c r="F5" s="59"/>
      <c r="G5" s="59"/>
      <c r="H5" s="59"/>
      <c r="I5" s="59"/>
      <c r="J5" s="60"/>
      <c r="K5" s="60"/>
      <c r="L5" s="61"/>
      <c r="M5" s="61"/>
    </row>
    <row r="6" spans="1:16" ht="9.9499999999999993" customHeight="1" thickBot="1" x14ac:dyDescent="0.3">
      <c r="A6" s="57"/>
      <c r="B6" s="57"/>
      <c r="C6" s="62"/>
      <c r="D6" s="62"/>
      <c r="E6" s="63"/>
      <c r="F6" s="63"/>
      <c r="G6" s="63"/>
      <c r="H6" s="63"/>
      <c r="I6" s="63"/>
      <c r="J6" s="61"/>
      <c r="K6" s="61"/>
      <c r="L6" s="61"/>
      <c r="M6" s="61"/>
    </row>
    <row r="7" spans="1:16" ht="48" customHeight="1" thickBot="1" x14ac:dyDescent="0.3">
      <c r="A7" s="57"/>
      <c r="B7" s="57"/>
      <c r="C7" s="64" t="s">
        <v>0</v>
      </c>
      <c r="D7" s="65" t="s">
        <v>21</v>
      </c>
      <c r="E7" s="66" t="s">
        <v>22</v>
      </c>
      <c r="F7" s="67" t="s">
        <v>23</v>
      </c>
      <c r="G7" s="67" t="s">
        <v>24</v>
      </c>
      <c r="H7" s="68" t="s">
        <v>25</v>
      </c>
      <c r="I7" s="69" t="s">
        <v>26</v>
      </c>
      <c r="J7" s="66" t="s">
        <v>27</v>
      </c>
      <c r="K7" s="70" t="s">
        <v>28</v>
      </c>
      <c r="L7" s="71"/>
      <c r="M7" s="71"/>
      <c r="P7" s="72"/>
    </row>
    <row r="8" spans="1:16" ht="14.25" customHeight="1" x14ac:dyDescent="0.25">
      <c r="A8" s="57"/>
      <c r="B8" s="57"/>
      <c r="C8" s="180" t="s">
        <v>29</v>
      </c>
      <c r="D8" s="73" t="s">
        <v>30</v>
      </c>
      <c r="E8" s="74" t="s">
        <v>31</v>
      </c>
      <c r="F8" s="75" t="s">
        <v>32</v>
      </c>
      <c r="G8" s="76" t="s">
        <v>33</v>
      </c>
      <c r="H8" s="77">
        <v>1.1015151515151516</v>
      </c>
      <c r="I8" s="78">
        <v>1</v>
      </c>
      <c r="J8" s="79">
        <v>7800000</v>
      </c>
      <c r="K8" s="79">
        <f t="shared" ref="K8:K41" si="0">I8*J8</f>
        <v>7800000</v>
      </c>
      <c r="L8" s="80"/>
      <c r="M8" s="80"/>
      <c r="N8" s="72"/>
    </row>
    <row r="9" spans="1:16" ht="14.25" customHeight="1" x14ac:dyDescent="0.25">
      <c r="A9" s="57"/>
      <c r="B9" s="57"/>
      <c r="C9" s="181"/>
      <c r="D9" s="81" t="s">
        <v>34</v>
      </c>
      <c r="E9" s="82" t="s">
        <v>31</v>
      </c>
      <c r="F9" s="83" t="s">
        <v>35</v>
      </c>
      <c r="G9" s="84" t="s">
        <v>36</v>
      </c>
      <c r="H9" s="85">
        <v>0.23162878787878788</v>
      </c>
      <c r="I9" s="86">
        <v>0.5</v>
      </c>
      <c r="J9" s="87">
        <v>1900000</v>
      </c>
      <c r="K9" s="88">
        <f t="shared" si="0"/>
        <v>950000</v>
      </c>
      <c r="L9" s="80"/>
      <c r="M9" s="80"/>
      <c r="N9" s="72"/>
    </row>
    <row r="10" spans="1:16" ht="14.25" customHeight="1" x14ac:dyDescent="0.25">
      <c r="A10" s="57"/>
      <c r="B10" s="57"/>
      <c r="C10" s="181"/>
      <c r="D10" s="81" t="s">
        <v>37</v>
      </c>
      <c r="E10" s="82" t="s">
        <v>38</v>
      </c>
      <c r="F10" s="83" t="s">
        <v>39</v>
      </c>
      <c r="G10" s="84" t="s">
        <v>40</v>
      </c>
      <c r="H10" s="85">
        <v>0.9267045454545455</v>
      </c>
      <c r="I10" s="86">
        <v>0.5</v>
      </c>
      <c r="J10" s="87">
        <v>9300000</v>
      </c>
      <c r="K10" s="88">
        <f t="shared" si="0"/>
        <v>4650000</v>
      </c>
      <c r="L10" s="80"/>
      <c r="M10" s="80"/>
      <c r="N10" s="72"/>
    </row>
    <row r="11" spans="1:16" ht="14.25" hidden="1" customHeight="1" x14ac:dyDescent="0.25">
      <c r="A11" s="57"/>
      <c r="B11" s="57"/>
      <c r="C11" s="181"/>
      <c r="D11" s="81" t="s">
        <v>379</v>
      </c>
      <c r="E11" s="82" t="s">
        <v>38</v>
      </c>
      <c r="F11" s="83" t="s">
        <v>380</v>
      </c>
      <c r="G11" s="84" t="s">
        <v>381</v>
      </c>
      <c r="H11" s="85">
        <v>0</v>
      </c>
      <c r="I11" s="86">
        <v>0.5</v>
      </c>
      <c r="J11" s="87">
        <v>0</v>
      </c>
      <c r="K11" s="88">
        <f t="shared" si="0"/>
        <v>0</v>
      </c>
      <c r="L11" s="80"/>
      <c r="M11" s="80"/>
      <c r="N11" s="72"/>
    </row>
    <row r="12" spans="1:16" ht="14.25" customHeight="1" x14ac:dyDescent="0.25">
      <c r="A12" s="57"/>
      <c r="B12" s="57"/>
      <c r="C12" s="181"/>
      <c r="D12" s="81" t="s">
        <v>41</v>
      </c>
      <c r="E12" s="82" t="s">
        <v>42</v>
      </c>
      <c r="F12" s="83" t="s">
        <v>43</v>
      </c>
      <c r="G12" s="84" t="s">
        <v>44</v>
      </c>
      <c r="H12" s="85">
        <v>0.19204545454545455</v>
      </c>
      <c r="I12" s="86">
        <v>0.5</v>
      </c>
      <c r="J12" s="87">
        <v>9031296</v>
      </c>
      <c r="K12" s="88">
        <f t="shared" si="0"/>
        <v>4515648</v>
      </c>
      <c r="L12" s="80"/>
      <c r="M12" s="80"/>
      <c r="N12" s="72"/>
    </row>
    <row r="13" spans="1:16" ht="14.25" hidden="1" customHeight="1" x14ac:dyDescent="0.25">
      <c r="A13" s="57"/>
      <c r="B13" s="57"/>
      <c r="C13" s="181"/>
      <c r="D13" s="81" t="s">
        <v>382</v>
      </c>
      <c r="E13" s="82" t="s">
        <v>38</v>
      </c>
      <c r="F13" s="83" t="s">
        <v>383</v>
      </c>
      <c r="G13" s="84" t="s">
        <v>384</v>
      </c>
      <c r="H13" s="85">
        <v>0</v>
      </c>
      <c r="I13" s="86">
        <v>1</v>
      </c>
      <c r="J13" s="87">
        <v>0</v>
      </c>
      <c r="K13" s="88">
        <f t="shared" si="0"/>
        <v>0</v>
      </c>
      <c r="L13" s="80"/>
      <c r="M13" s="80"/>
      <c r="N13" s="72"/>
    </row>
    <row r="14" spans="1:16" ht="14.25" customHeight="1" x14ac:dyDescent="0.25">
      <c r="A14" s="57"/>
      <c r="B14" s="57"/>
      <c r="C14" s="181"/>
      <c r="D14" s="81" t="s">
        <v>45</v>
      </c>
      <c r="E14" s="82" t="s">
        <v>31</v>
      </c>
      <c r="F14" s="83" t="s">
        <v>46</v>
      </c>
      <c r="G14" s="84" t="s">
        <v>47</v>
      </c>
      <c r="H14" s="85">
        <v>0.22537878787878787</v>
      </c>
      <c r="I14" s="86">
        <v>1</v>
      </c>
      <c r="J14" s="87">
        <v>1700000</v>
      </c>
      <c r="K14" s="88">
        <f t="shared" si="0"/>
        <v>1700000</v>
      </c>
      <c r="L14" s="80"/>
      <c r="M14" s="80"/>
      <c r="N14" s="72"/>
    </row>
    <row r="15" spans="1:16" ht="14.25" customHeight="1" x14ac:dyDescent="0.25">
      <c r="A15" s="57"/>
      <c r="B15" s="57"/>
      <c r="C15" s="181"/>
      <c r="D15" s="81" t="s">
        <v>48</v>
      </c>
      <c r="E15" s="82" t="s">
        <v>38</v>
      </c>
      <c r="F15" s="83" t="s">
        <v>49</v>
      </c>
      <c r="G15" s="84" t="s">
        <v>50</v>
      </c>
      <c r="H15" s="85">
        <v>0.72159090909090906</v>
      </c>
      <c r="I15" s="86">
        <v>1</v>
      </c>
      <c r="J15" s="87">
        <v>9100000</v>
      </c>
      <c r="K15" s="88">
        <f t="shared" si="0"/>
        <v>9100000</v>
      </c>
      <c r="L15" s="80"/>
      <c r="M15" s="80"/>
      <c r="N15" s="72"/>
    </row>
    <row r="16" spans="1:16" ht="14.25" customHeight="1" x14ac:dyDescent="0.25">
      <c r="A16" s="57"/>
      <c r="B16" s="57"/>
      <c r="C16" s="181"/>
      <c r="D16" s="81" t="s">
        <v>51</v>
      </c>
      <c r="E16" s="82" t="s">
        <v>42</v>
      </c>
      <c r="F16" s="83" t="s">
        <v>52</v>
      </c>
      <c r="G16" s="84" t="s">
        <v>53</v>
      </c>
      <c r="H16" s="85">
        <v>0.97291666666666665</v>
      </c>
      <c r="I16" s="86">
        <v>0.5</v>
      </c>
      <c r="J16" s="87">
        <v>2880000</v>
      </c>
      <c r="K16" s="88">
        <f t="shared" si="0"/>
        <v>1440000</v>
      </c>
      <c r="L16" s="80"/>
      <c r="M16" s="80"/>
      <c r="N16" s="72"/>
    </row>
    <row r="17" spans="1:15" ht="14.25" customHeight="1" x14ac:dyDescent="0.25">
      <c r="A17" s="57"/>
      <c r="B17" s="57"/>
      <c r="C17" s="181"/>
      <c r="D17" s="81" t="s">
        <v>54</v>
      </c>
      <c r="E17" s="82" t="s">
        <v>42</v>
      </c>
      <c r="F17" s="83" t="s">
        <v>55</v>
      </c>
      <c r="G17" s="84" t="s">
        <v>56</v>
      </c>
      <c r="H17" s="85">
        <v>0.82253787878787876</v>
      </c>
      <c r="I17" s="86">
        <v>1</v>
      </c>
      <c r="J17" s="87">
        <v>3020000</v>
      </c>
      <c r="K17" s="88">
        <f t="shared" si="0"/>
        <v>3020000</v>
      </c>
      <c r="L17" s="80"/>
      <c r="M17" s="80"/>
      <c r="N17" s="72"/>
    </row>
    <row r="18" spans="1:15" ht="14.25" customHeight="1" x14ac:dyDescent="0.25">
      <c r="A18" s="57"/>
      <c r="B18" s="57"/>
      <c r="C18" s="181"/>
      <c r="D18" s="81" t="s">
        <v>57</v>
      </c>
      <c r="E18" s="82" t="s">
        <v>42</v>
      </c>
      <c r="F18" s="83" t="s">
        <v>58</v>
      </c>
      <c r="G18" s="84" t="s">
        <v>59</v>
      </c>
      <c r="H18" s="85">
        <v>1.3397727272727273</v>
      </c>
      <c r="I18" s="86">
        <v>1</v>
      </c>
      <c r="J18" s="87">
        <v>3840000</v>
      </c>
      <c r="K18" s="88">
        <f t="shared" si="0"/>
        <v>3840000</v>
      </c>
      <c r="L18" s="80"/>
      <c r="M18" s="80"/>
      <c r="N18" s="72"/>
    </row>
    <row r="19" spans="1:15" ht="14.25" customHeight="1" x14ac:dyDescent="0.25">
      <c r="A19" s="57"/>
      <c r="B19" s="57"/>
      <c r="C19" s="181"/>
      <c r="D19" s="81" t="s">
        <v>60</v>
      </c>
      <c r="E19" s="82" t="s">
        <v>31</v>
      </c>
      <c r="F19" s="83" t="s">
        <v>61</v>
      </c>
      <c r="G19" s="84" t="s">
        <v>62</v>
      </c>
      <c r="H19" s="85">
        <v>0.1331439393939394</v>
      </c>
      <c r="I19" s="86">
        <v>1</v>
      </c>
      <c r="J19" s="87">
        <v>1000000</v>
      </c>
      <c r="K19" s="88">
        <f t="shared" si="0"/>
        <v>1000000</v>
      </c>
      <c r="L19" s="80"/>
      <c r="M19" s="80"/>
      <c r="N19" s="72"/>
    </row>
    <row r="20" spans="1:15" ht="14.25" customHeight="1" x14ac:dyDescent="0.25">
      <c r="A20" s="57"/>
      <c r="B20" s="57"/>
      <c r="C20" s="181"/>
      <c r="D20" s="81" t="s">
        <v>63</v>
      </c>
      <c r="E20" s="82" t="s">
        <v>38</v>
      </c>
      <c r="F20" s="83" t="s">
        <v>64</v>
      </c>
      <c r="G20" s="84" t="s">
        <v>65</v>
      </c>
      <c r="H20" s="85">
        <v>2.1549242424242423</v>
      </c>
      <c r="I20" s="86">
        <v>1</v>
      </c>
      <c r="J20" s="87">
        <v>27400000</v>
      </c>
      <c r="K20" s="88">
        <f t="shared" si="0"/>
        <v>27400000</v>
      </c>
      <c r="L20" s="80"/>
      <c r="M20" s="80"/>
      <c r="N20" s="72"/>
    </row>
    <row r="21" spans="1:15" ht="14.25" customHeight="1" x14ac:dyDescent="0.25">
      <c r="A21" s="57"/>
      <c r="B21" s="57"/>
      <c r="C21" s="181"/>
      <c r="D21" s="81" t="s">
        <v>66</v>
      </c>
      <c r="E21" s="82" t="s">
        <v>38</v>
      </c>
      <c r="F21" s="83" t="s">
        <v>67</v>
      </c>
      <c r="G21" s="84" t="s">
        <v>68</v>
      </c>
      <c r="H21" s="85">
        <v>0.7992424242424242</v>
      </c>
      <c r="I21" s="86">
        <v>1</v>
      </c>
      <c r="J21" s="87">
        <v>10500000</v>
      </c>
      <c r="K21" s="88">
        <f t="shared" si="0"/>
        <v>10500000</v>
      </c>
      <c r="L21" s="80"/>
      <c r="M21" s="80"/>
      <c r="N21" s="72"/>
    </row>
    <row r="22" spans="1:15" ht="14.25" customHeight="1" x14ac:dyDescent="0.25">
      <c r="A22" s="57"/>
      <c r="B22" s="57"/>
      <c r="C22" s="181"/>
      <c r="D22" s="81" t="s">
        <v>69</v>
      </c>
      <c r="E22" s="82" t="s">
        <v>31</v>
      </c>
      <c r="F22" s="83" t="s">
        <v>70</v>
      </c>
      <c r="G22" s="84" t="s">
        <v>71</v>
      </c>
      <c r="H22" s="85">
        <v>0.7884469696969697</v>
      </c>
      <c r="I22" s="86">
        <v>1</v>
      </c>
      <c r="J22" s="87">
        <v>5900000</v>
      </c>
      <c r="K22" s="88">
        <f t="shared" si="0"/>
        <v>5900000</v>
      </c>
      <c r="L22" s="80"/>
      <c r="M22" s="80"/>
      <c r="N22" s="72"/>
    </row>
    <row r="23" spans="1:15" ht="14.25" customHeight="1" x14ac:dyDescent="0.25">
      <c r="A23" s="57"/>
      <c r="B23" s="57"/>
      <c r="C23" s="181"/>
      <c r="D23" s="81" t="s">
        <v>72</v>
      </c>
      <c r="E23" s="82" t="s">
        <v>38</v>
      </c>
      <c r="F23" s="83" t="s">
        <v>73</v>
      </c>
      <c r="G23" s="84" t="s">
        <v>74</v>
      </c>
      <c r="H23" s="85">
        <v>0.80492424242424243</v>
      </c>
      <c r="I23" s="86">
        <v>1</v>
      </c>
      <c r="J23" s="87">
        <v>11200000</v>
      </c>
      <c r="K23" s="88">
        <f t="shared" si="0"/>
        <v>11200000</v>
      </c>
      <c r="L23" s="80"/>
      <c r="M23" s="80"/>
      <c r="N23" s="72"/>
    </row>
    <row r="24" spans="1:15" ht="14.25" customHeight="1" x14ac:dyDescent="0.25">
      <c r="A24" s="57"/>
      <c r="B24" s="57"/>
      <c r="C24" s="181"/>
      <c r="D24" s="81" t="s">
        <v>75</v>
      </c>
      <c r="E24" s="82" t="s">
        <v>38</v>
      </c>
      <c r="F24" s="83" t="s">
        <v>76</v>
      </c>
      <c r="G24" s="84" t="s">
        <v>77</v>
      </c>
      <c r="H24" s="85">
        <v>7.575757575757576E-2</v>
      </c>
      <c r="I24" s="86">
        <v>0.5</v>
      </c>
      <c r="J24" s="87">
        <v>5700000</v>
      </c>
      <c r="K24" s="88">
        <f t="shared" si="0"/>
        <v>2850000</v>
      </c>
      <c r="L24" s="80"/>
      <c r="M24" s="80"/>
      <c r="N24" s="72"/>
      <c r="O24" s="89"/>
    </row>
    <row r="25" spans="1:15" ht="14.25" customHeight="1" x14ac:dyDescent="0.25">
      <c r="A25" s="57"/>
      <c r="B25" s="57"/>
      <c r="C25" s="181"/>
      <c r="D25" s="81" t="s">
        <v>78</v>
      </c>
      <c r="E25" s="82" t="s">
        <v>79</v>
      </c>
      <c r="F25" s="83" t="s">
        <v>80</v>
      </c>
      <c r="G25" s="84" t="s">
        <v>81</v>
      </c>
      <c r="H25" s="85">
        <v>0.1018939393939394</v>
      </c>
      <c r="I25" s="86">
        <v>1</v>
      </c>
      <c r="J25" s="87">
        <v>1300000</v>
      </c>
      <c r="K25" s="88">
        <f t="shared" si="0"/>
        <v>1300000</v>
      </c>
      <c r="L25" s="80"/>
      <c r="M25" s="80"/>
      <c r="N25" s="72"/>
      <c r="O25" s="89"/>
    </row>
    <row r="26" spans="1:15" ht="14.25" customHeight="1" x14ac:dyDescent="0.25">
      <c r="A26" s="57"/>
      <c r="B26" s="57"/>
      <c r="C26" s="181"/>
      <c r="D26" s="81" t="s">
        <v>82</v>
      </c>
      <c r="E26" s="82" t="s">
        <v>79</v>
      </c>
      <c r="F26" s="83" t="s">
        <v>83</v>
      </c>
      <c r="G26" s="84" t="s">
        <v>84</v>
      </c>
      <c r="H26" s="85">
        <v>0.24090909090909091</v>
      </c>
      <c r="I26" s="86">
        <v>1</v>
      </c>
      <c r="J26" s="87">
        <v>2900000</v>
      </c>
      <c r="K26" s="88">
        <f t="shared" si="0"/>
        <v>2900000</v>
      </c>
      <c r="L26" s="80"/>
      <c r="M26" s="80"/>
      <c r="N26" s="72"/>
      <c r="O26" s="89"/>
    </row>
    <row r="27" spans="1:15" ht="14.25" customHeight="1" x14ac:dyDescent="0.25">
      <c r="A27" s="57"/>
      <c r="B27" s="57"/>
      <c r="C27" s="181"/>
      <c r="D27" s="81" t="s">
        <v>85</v>
      </c>
      <c r="E27" s="82" t="s">
        <v>86</v>
      </c>
      <c r="F27" s="83" t="s">
        <v>87</v>
      </c>
      <c r="G27" s="84" t="s">
        <v>88</v>
      </c>
      <c r="H27" s="85">
        <v>0.48333333333333334</v>
      </c>
      <c r="I27" s="86">
        <v>1</v>
      </c>
      <c r="J27" s="87">
        <v>900000</v>
      </c>
      <c r="K27" s="88">
        <f t="shared" si="0"/>
        <v>900000</v>
      </c>
      <c r="L27" s="80"/>
      <c r="M27" s="80"/>
      <c r="N27" s="72"/>
      <c r="O27" s="89"/>
    </row>
    <row r="28" spans="1:15" ht="14.25" customHeight="1" x14ac:dyDescent="0.25">
      <c r="A28" s="57"/>
      <c r="B28" s="57"/>
      <c r="C28" s="181"/>
      <c r="D28" s="81" t="s">
        <v>89</v>
      </c>
      <c r="E28" s="82" t="s">
        <v>42</v>
      </c>
      <c r="F28" s="83" t="s">
        <v>90</v>
      </c>
      <c r="G28" s="84" t="s">
        <v>91</v>
      </c>
      <c r="H28" s="85">
        <v>0.23125000000000001</v>
      </c>
      <c r="I28" s="86">
        <v>0.5</v>
      </c>
      <c r="J28" s="87">
        <v>3500000</v>
      </c>
      <c r="K28" s="88">
        <f t="shared" si="0"/>
        <v>1750000</v>
      </c>
      <c r="L28" s="80"/>
      <c r="M28" s="80"/>
      <c r="N28" s="72"/>
      <c r="O28" s="89"/>
    </row>
    <row r="29" spans="1:15" ht="14.25" customHeight="1" x14ac:dyDescent="0.25">
      <c r="A29" s="57"/>
      <c r="B29" s="57"/>
      <c r="C29" s="181"/>
      <c r="D29" s="81" t="s">
        <v>92</v>
      </c>
      <c r="E29" s="82" t="s">
        <v>42</v>
      </c>
      <c r="F29" s="83" t="s">
        <v>93</v>
      </c>
      <c r="G29" s="84" t="s">
        <v>94</v>
      </c>
      <c r="H29" s="85">
        <v>0.29715909090909093</v>
      </c>
      <c r="I29" s="86">
        <v>1</v>
      </c>
      <c r="J29" s="87">
        <v>4500000</v>
      </c>
      <c r="K29" s="88">
        <f t="shared" si="0"/>
        <v>4500000</v>
      </c>
      <c r="L29" s="80"/>
      <c r="M29" s="80"/>
      <c r="N29" s="72"/>
      <c r="O29" s="89"/>
    </row>
    <row r="30" spans="1:15" ht="14.25" customHeight="1" x14ac:dyDescent="0.25">
      <c r="A30" s="57"/>
      <c r="B30" s="57"/>
      <c r="C30" s="181"/>
      <c r="D30" s="81" t="s">
        <v>95</v>
      </c>
      <c r="E30" s="82" t="s">
        <v>79</v>
      </c>
      <c r="F30" s="83" t="s">
        <v>96</v>
      </c>
      <c r="G30" s="84" t="s">
        <v>97</v>
      </c>
      <c r="H30" s="85">
        <v>0.3509469696969697</v>
      </c>
      <c r="I30" s="86">
        <v>0.5</v>
      </c>
      <c r="J30" s="87">
        <v>4200000</v>
      </c>
      <c r="K30" s="88">
        <f t="shared" si="0"/>
        <v>2100000</v>
      </c>
      <c r="L30" s="80"/>
      <c r="M30" s="80"/>
      <c r="N30" s="72"/>
      <c r="O30" s="89"/>
    </row>
    <row r="31" spans="1:15" ht="14.25" customHeight="1" x14ac:dyDescent="0.25">
      <c r="A31" s="57"/>
      <c r="B31" s="57"/>
      <c r="C31" s="181"/>
      <c r="D31" s="81" t="s">
        <v>98</v>
      </c>
      <c r="E31" s="82" t="s">
        <v>79</v>
      </c>
      <c r="F31" s="83" t="s">
        <v>99</v>
      </c>
      <c r="G31" s="84" t="s">
        <v>100</v>
      </c>
      <c r="H31" s="85">
        <v>0.18768939393939393</v>
      </c>
      <c r="I31" s="86">
        <v>1</v>
      </c>
      <c r="J31" s="87">
        <v>2200000</v>
      </c>
      <c r="K31" s="88">
        <f t="shared" si="0"/>
        <v>2200000</v>
      </c>
      <c r="L31" s="80"/>
      <c r="M31" s="80"/>
      <c r="N31" s="72"/>
      <c r="O31" s="89"/>
    </row>
    <row r="32" spans="1:15" ht="14.25" customHeight="1" x14ac:dyDescent="0.25">
      <c r="A32" s="57"/>
      <c r="B32" s="57"/>
      <c r="C32" s="181"/>
      <c r="D32" s="81" t="s">
        <v>101</v>
      </c>
      <c r="E32" s="82" t="s">
        <v>79</v>
      </c>
      <c r="F32" s="83" t="s">
        <v>102</v>
      </c>
      <c r="G32" s="84" t="s">
        <v>103</v>
      </c>
      <c r="H32" s="85">
        <v>1.8636363636363635</v>
      </c>
      <c r="I32" s="86">
        <v>1</v>
      </c>
      <c r="J32" s="87">
        <v>2500000</v>
      </c>
      <c r="K32" s="88">
        <f t="shared" si="0"/>
        <v>2500000</v>
      </c>
      <c r="L32" s="80"/>
      <c r="M32" s="80"/>
      <c r="N32" s="72"/>
      <c r="O32" s="89"/>
    </row>
    <row r="33" spans="1:15" ht="14.25" customHeight="1" x14ac:dyDescent="0.25">
      <c r="A33" s="57"/>
      <c r="B33" s="57"/>
      <c r="C33" s="181"/>
      <c r="D33" s="81" t="s">
        <v>104</v>
      </c>
      <c r="E33" s="82" t="s">
        <v>79</v>
      </c>
      <c r="F33" s="83" t="s">
        <v>105</v>
      </c>
      <c r="G33" s="84" t="s">
        <v>106</v>
      </c>
      <c r="H33" s="85">
        <v>0.21306818181818182</v>
      </c>
      <c r="I33" s="86">
        <v>0.5</v>
      </c>
      <c r="J33" s="87">
        <v>1600000</v>
      </c>
      <c r="K33" s="88">
        <f t="shared" si="0"/>
        <v>800000</v>
      </c>
      <c r="L33" s="80"/>
      <c r="M33" s="80"/>
      <c r="N33" s="72"/>
      <c r="O33" s="89"/>
    </row>
    <row r="34" spans="1:15" ht="14.25" customHeight="1" x14ac:dyDescent="0.25">
      <c r="A34" s="57"/>
      <c r="B34" s="57"/>
      <c r="C34" s="181"/>
      <c r="D34" s="81" t="s">
        <v>107</v>
      </c>
      <c r="E34" s="82" t="s">
        <v>42</v>
      </c>
      <c r="F34" s="83" t="s">
        <v>108</v>
      </c>
      <c r="G34" s="84" t="s">
        <v>109</v>
      </c>
      <c r="H34" s="85">
        <v>1.6458333333333333</v>
      </c>
      <c r="I34" s="86">
        <v>1</v>
      </c>
      <c r="J34" s="87">
        <v>6980000</v>
      </c>
      <c r="K34" s="88">
        <f t="shared" si="0"/>
        <v>6980000</v>
      </c>
      <c r="L34" s="80"/>
      <c r="M34" s="80"/>
      <c r="N34" s="72"/>
      <c r="O34" s="89"/>
    </row>
    <row r="35" spans="1:15" ht="14.25" hidden="1" customHeight="1" x14ac:dyDescent="0.25">
      <c r="A35" s="57"/>
      <c r="B35" s="57"/>
      <c r="C35" s="181"/>
      <c r="D35" s="81" t="s">
        <v>385</v>
      </c>
      <c r="E35" s="82" t="s">
        <v>79</v>
      </c>
      <c r="F35" s="83" t="s">
        <v>102</v>
      </c>
      <c r="G35" s="84" t="s">
        <v>386</v>
      </c>
      <c r="H35" s="85">
        <v>0</v>
      </c>
      <c r="I35" s="86">
        <v>1</v>
      </c>
      <c r="J35" s="87">
        <v>0</v>
      </c>
      <c r="K35" s="88">
        <f t="shared" si="0"/>
        <v>0</v>
      </c>
      <c r="L35" s="80"/>
      <c r="M35" s="80"/>
      <c r="N35" s="72"/>
      <c r="O35" s="89"/>
    </row>
    <row r="36" spans="1:15" ht="14.25" customHeight="1" x14ac:dyDescent="0.25">
      <c r="A36" s="57"/>
      <c r="B36" s="57"/>
      <c r="C36" s="181"/>
      <c r="D36" s="81" t="s">
        <v>110</v>
      </c>
      <c r="E36" s="82" t="s">
        <v>38</v>
      </c>
      <c r="F36" s="83" t="s">
        <v>111</v>
      </c>
      <c r="G36" s="84" t="s">
        <v>112</v>
      </c>
      <c r="H36" s="85">
        <v>0.38958333333333334</v>
      </c>
      <c r="I36" s="86">
        <v>1</v>
      </c>
      <c r="J36" s="87">
        <v>8500000</v>
      </c>
      <c r="K36" s="88">
        <f t="shared" si="0"/>
        <v>8500000</v>
      </c>
      <c r="L36" s="80"/>
      <c r="M36" s="80"/>
      <c r="N36" s="72"/>
      <c r="O36" s="89"/>
    </row>
    <row r="37" spans="1:15" ht="14.25" customHeight="1" x14ac:dyDescent="0.25">
      <c r="A37" s="57"/>
      <c r="B37" s="57"/>
      <c r="C37" s="181"/>
      <c r="D37" s="81" t="s">
        <v>113</v>
      </c>
      <c r="E37" s="82" t="s">
        <v>86</v>
      </c>
      <c r="F37" s="83" t="s">
        <v>114</v>
      </c>
      <c r="G37" s="84" t="s">
        <v>115</v>
      </c>
      <c r="H37" s="85">
        <v>1.3257575757575757</v>
      </c>
      <c r="I37" s="86">
        <v>1</v>
      </c>
      <c r="J37" s="87">
        <v>2600000</v>
      </c>
      <c r="K37" s="88">
        <f t="shared" si="0"/>
        <v>2600000</v>
      </c>
      <c r="L37" s="80"/>
      <c r="M37" s="80"/>
      <c r="N37" s="72"/>
      <c r="O37" s="89"/>
    </row>
    <row r="38" spans="1:15" ht="14.25" customHeight="1" x14ac:dyDescent="0.25">
      <c r="A38" s="57"/>
      <c r="B38" s="57"/>
      <c r="C38" s="181"/>
      <c r="D38" s="81" t="s">
        <v>116</v>
      </c>
      <c r="E38" s="82" t="s">
        <v>79</v>
      </c>
      <c r="F38" s="83" t="s">
        <v>117</v>
      </c>
      <c r="G38" s="84" t="s">
        <v>118</v>
      </c>
      <c r="H38" s="85">
        <v>0.40208333333333335</v>
      </c>
      <c r="I38" s="86">
        <v>1</v>
      </c>
      <c r="J38" s="87">
        <v>11012302</v>
      </c>
      <c r="K38" s="88">
        <f t="shared" si="0"/>
        <v>11012302</v>
      </c>
      <c r="L38" s="80"/>
      <c r="M38" s="80"/>
      <c r="N38" s="72"/>
      <c r="O38" s="89"/>
    </row>
    <row r="39" spans="1:15" ht="14.25" customHeight="1" x14ac:dyDescent="0.25">
      <c r="A39" s="57"/>
      <c r="B39" s="57"/>
      <c r="C39" s="181"/>
      <c r="D39" s="81" t="s">
        <v>119</v>
      </c>
      <c r="E39" s="82" t="s">
        <v>38</v>
      </c>
      <c r="F39" s="83" t="s">
        <v>120</v>
      </c>
      <c r="G39" s="84" t="s">
        <v>121</v>
      </c>
      <c r="H39" s="85">
        <v>0.33503787878787877</v>
      </c>
      <c r="I39" s="86">
        <v>1</v>
      </c>
      <c r="J39" s="87">
        <v>6000000</v>
      </c>
      <c r="K39" s="88">
        <f t="shared" si="0"/>
        <v>6000000</v>
      </c>
      <c r="L39" s="80"/>
      <c r="M39" s="80"/>
      <c r="N39" s="72"/>
      <c r="O39" s="89"/>
    </row>
    <row r="40" spans="1:15" ht="14.25" customHeight="1" x14ac:dyDescent="0.25">
      <c r="A40" s="57"/>
      <c r="B40" s="57"/>
      <c r="C40" s="181"/>
      <c r="D40" s="81" t="s">
        <v>122</v>
      </c>
      <c r="E40" s="82" t="s">
        <v>79</v>
      </c>
      <c r="F40" s="83" t="s">
        <v>123</v>
      </c>
      <c r="G40" s="84" t="s">
        <v>124</v>
      </c>
      <c r="H40" s="85">
        <v>6.5530303030303036E-2</v>
      </c>
      <c r="I40" s="86">
        <v>1</v>
      </c>
      <c r="J40" s="87">
        <v>800000</v>
      </c>
      <c r="K40" s="88">
        <f t="shared" si="0"/>
        <v>800000</v>
      </c>
      <c r="L40" s="80"/>
      <c r="M40" s="80"/>
      <c r="N40" s="72"/>
      <c r="O40" s="89"/>
    </row>
    <row r="41" spans="1:15" ht="14.25" customHeight="1" thickBot="1" x14ac:dyDescent="0.3">
      <c r="A41" s="57"/>
      <c r="B41" s="57"/>
      <c r="C41" s="181"/>
      <c r="D41" s="81" t="s">
        <v>125</v>
      </c>
      <c r="E41" s="82" t="s">
        <v>42</v>
      </c>
      <c r="F41" s="83" t="s">
        <v>126</v>
      </c>
      <c r="G41" s="84" t="s">
        <v>127</v>
      </c>
      <c r="H41" s="85">
        <v>0.93219696969696975</v>
      </c>
      <c r="I41" s="86">
        <v>0.5</v>
      </c>
      <c r="J41" s="90">
        <v>12560624</v>
      </c>
      <c r="K41" s="91">
        <f t="shared" si="0"/>
        <v>6280312</v>
      </c>
      <c r="L41" s="80"/>
      <c r="M41" s="80"/>
      <c r="N41" s="72">
        <f>SUM(J8:J41)</f>
        <v>182324222</v>
      </c>
      <c r="O41" s="72">
        <f>SUM(K8:K41)</f>
        <v>156988262</v>
      </c>
    </row>
    <row r="42" spans="1:15" ht="42.75" x14ac:dyDescent="0.2">
      <c r="A42" s="57"/>
      <c r="B42" s="57"/>
      <c r="C42" s="181"/>
      <c r="D42" s="92"/>
      <c r="E42" s="190" t="s">
        <v>128</v>
      </c>
      <c r="F42" s="93" t="s">
        <v>129</v>
      </c>
      <c r="G42" s="94" t="s">
        <v>130</v>
      </c>
      <c r="H42" s="177"/>
      <c r="I42" s="95" t="s">
        <v>26</v>
      </c>
      <c r="J42" s="96" t="s">
        <v>27</v>
      </c>
      <c r="K42" s="97" t="s">
        <v>28</v>
      </c>
      <c r="L42" s="80"/>
      <c r="M42" s="80"/>
      <c r="N42" s="98"/>
      <c r="O42" s="98"/>
    </row>
    <row r="43" spans="1:15" ht="14.25" customHeight="1" x14ac:dyDescent="0.25">
      <c r="A43" s="57"/>
      <c r="B43" s="57"/>
      <c r="C43" s="181"/>
      <c r="D43" s="99" t="s">
        <v>131</v>
      </c>
      <c r="E43" s="191"/>
      <c r="F43" s="83" t="s">
        <v>132</v>
      </c>
      <c r="G43" s="84" t="s">
        <v>133</v>
      </c>
      <c r="H43" s="178"/>
      <c r="I43" s="86">
        <v>1</v>
      </c>
      <c r="J43" s="87">
        <v>295000</v>
      </c>
      <c r="K43" s="87">
        <f t="shared" ref="K43:K48" si="1">I43*J43</f>
        <v>295000</v>
      </c>
      <c r="L43" s="80"/>
      <c r="M43" s="80"/>
      <c r="N43" s="72"/>
      <c r="O43" s="89"/>
    </row>
    <row r="44" spans="1:15" ht="14.25" customHeight="1" x14ac:dyDescent="0.25">
      <c r="A44" s="57"/>
      <c r="B44" s="57"/>
      <c r="C44" s="181"/>
      <c r="D44" s="99" t="s">
        <v>134</v>
      </c>
      <c r="E44" s="191"/>
      <c r="F44" s="83" t="s">
        <v>135</v>
      </c>
      <c r="G44" s="84" t="s">
        <v>136</v>
      </c>
      <c r="H44" s="178"/>
      <c r="I44" s="86">
        <v>0.75</v>
      </c>
      <c r="J44" s="87">
        <v>2000000</v>
      </c>
      <c r="K44" s="88">
        <f t="shared" si="1"/>
        <v>1500000</v>
      </c>
      <c r="L44" s="80"/>
      <c r="M44" s="80"/>
      <c r="N44" s="72"/>
      <c r="O44" s="89"/>
    </row>
    <row r="45" spans="1:15" ht="14.25" customHeight="1" x14ac:dyDescent="0.25">
      <c r="A45" s="57"/>
      <c r="B45" s="57"/>
      <c r="C45" s="181"/>
      <c r="D45" s="99" t="s">
        <v>137</v>
      </c>
      <c r="E45" s="191"/>
      <c r="F45" s="83" t="s">
        <v>138</v>
      </c>
      <c r="G45" s="84" t="s">
        <v>139</v>
      </c>
      <c r="H45" s="178"/>
      <c r="I45" s="86">
        <v>1</v>
      </c>
      <c r="J45" s="87">
        <v>139000</v>
      </c>
      <c r="K45" s="88">
        <f t="shared" si="1"/>
        <v>139000</v>
      </c>
      <c r="L45" s="80"/>
      <c r="M45" s="80"/>
      <c r="N45" s="72"/>
      <c r="O45" s="89"/>
    </row>
    <row r="46" spans="1:15" ht="14.25" customHeight="1" x14ac:dyDescent="0.25">
      <c r="A46" s="57"/>
      <c r="B46" s="57"/>
      <c r="C46" s="181"/>
      <c r="D46" s="99" t="s">
        <v>140</v>
      </c>
      <c r="E46" s="191"/>
      <c r="F46" s="83" t="s">
        <v>141</v>
      </c>
      <c r="G46" s="84" t="s">
        <v>139</v>
      </c>
      <c r="H46" s="178"/>
      <c r="I46" s="86">
        <v>0.5</v>
      </c>
      <c r="J46" s="87">
        <v>392000</v>
      </c>
      <c r="K46" s="88">
        <f t="shared" si="1"/>
        <v>196000</v>
      </c>
      <c r="L46" s="80"/>
      <c r="M46" s="80"/>
      <c r="N46" s="72"/>
      <c r="O46" s="89"/>
    </row>
    <row r="47" spans="1:15" ht="14.25" customHeight="1" x14ac:dyDescent="0.25">
      <c r="A47" s="57"/>
      <c r="B47" s="57"/>
      <c r="C47" s="181"/>
      <c r="D47" s="99" t="s">
        <v>142</v>
      </c>
      <c r="E47" s="191"/>
      <c r="F47" s="83" t="s">
        <v>143</v>
      </c>
      <c r="G47" s="84" t="s">
        <v>139</v>
      </c>
      <c r="H47" s="178"/>
      <c r="I47" s="86">
        <v>0.5</v>
      </c>
      <c r="J47" s="87">
        <v>588000</v>
      </c>
      <c r="K47" s="88">
        <f t="shared" si="1"/>
        <v>294000</v>
      </c>
      <c r="L47" s="80"/>
      <c r="M47" s="80"/>
      <c r="N47" s="72"/>
      <c r="O47" s="89"/>
    </row>
    <row r="48" spans="1:15" ht="14.25" customHeight="1" thickBot="1" x14ac:dyDescent="0.3">
      <c r="A48" s="57"/>
      <c r="B48" s="57"/>
      <c r="C48" s="182"/>
      <c r="D48" s="100" t="s">
        <v>144</v>
      </c>
      <c r="E48" s="192"/>
      <c r="F48" s="101" t="s">
        <v>145</v>
      </c>
      <c r="G48" s="102" t="s">
        <v>144</v>
      </c>
      <c r="H48" s="179"/>
      <c r="I48" s="103">
        <v>0.33333333333333331</v>
      </c>
      <c r="J48" s="104">
        <v>20900000</v>
      </c>
      <c r="K48" s="105">
        <f t="shared" si="1"/>
        <v>6966666.666666666</v>
      </c>
      <c r="L48" s="80"/>
      <c r="M48" s="80"/>
      <c r="N48" s="72"/>
      <c r="O48" s="89"/>
    </row>
    <row r="49" spans="1:16" s="49" customFormat="1" ht="14.25" customHeight="1" x14ac:dyDescent="0.2">
      <c r="N49" s="52"/>
      <c r="O49" s="50"/>
    </row>
    <row r="50" spans="1:16" s="49" customFormat="1" ht="14.25" customHeight="1" thickBot="1" x14ac:dyDescent="0.25"/>
    <row r="51" spans="1:16" ht="48" customHeight="1" thickBot="1" x14ac:dyDescent="0.3">
      <c r="A51" s="57"/>
      <c r="B51" s="57"/>
      <c r="C51" s="64" t="s">
        <v>0</v>
      </c>
      <c r="D51" s="65" t="s">
        <v>21</v>
      </c>
      <c r="E51" s="66" t="s">
        <v>22</v>
      </c>
      <c r="F51" s="67" t="s">
        <v>23</v>
      </c>
      <c r="G51" s="67" t="s">
        <v>24</v>
      </c>
      <c r="H51" s="68" t="s">
        <v>25</v>
      </c>
      <c r="I51" s="69" t="s">
        <v>26</v>
      </c>
      <c r="J51" s="66" t="s">
        <v>27</v>
      </c>
      <c r="K51" s="70" t="s">
        <v>28</v>
      </c>
      <c r="L51" s="71"/>
      <c r="M51" s="71"/>
      <c r="N51" s="50"/>
      <c r="P51" s="72"/>
    </row>
    <row r="52" spans="1:16" ht="14.25" customHeight="1" x14ac:dyDescent="0.25">
      <c r="A52" s="57"/>
      <c r="B52" s="57"/>
      <c r="C52" s="180" t="s">
        <v>146</v>
      </c>
      <c r="D52" s="106" t="s">
        <v>41</v>
      </c>
      <c r="E52" s="107" t="s">
        <v>42</v>
      </c>
      <c r="F52" s="75" t="s">
        <v>147</v>
      </c>
      <c r="G52" s="76" t="s">
        <v>44</v>
      </c>
      <c r="H52" s="77">
        <v>0.19204545454545455</v>
      </c>
      <c r="I52" s="78">
        <v>0.5</v>
      </c>
      <c r="J52" s="79">
        <v>9031296</v>
      </c>
      <c r="K52" s="108">
        <f t="shared" ref="K52:K83" si="2">I52*J52</f>
        <v>4515648</v>
      </c>
      <c r="L52" s="80"/>
      <c r="M52" s="80"/>
      <c r="N52" s="72"/>
    </row>
    <row r="53" spans="1:16" ht="14.25" customHeight="1" x14ac:dyDescent="0.25">
      <c r="A53" s="57"/>
      <c r="B53" s="57"/>
      <c r="C53" s="181"/>
      <c r="D53" s="99" t="s">
        <v>148</v>
      </c>
      <c r="E53" s="109" t="s">
        <v>79</v>
      </c>
      <c r="F53" s="83" t="s">
        <v>149</v>
      </c>
      <c r="G53" s="84" t="s">
        <v>150</v>
      </c>
      <c r="H53" s="85">
        <v>0.46515151515151515</v>
      </c>
      <c r="I53" s="86">
        <v>0.5</v>
      </c>
      <c r="J53" s="87">
        <v>5500000</v>
      </c>
      <c r="K53" s="88">
        <f t="shared" si="2"/>
        <v>2750000</v>
      </c>
      <c r="L53" s="80"/>
      <c r="M53" s="80"/>
      <c r="N53" s="72"/>
    </row>
    <row r="54" spans="1:16" ht="14.25" customHeight="1" x14ac:dyDescent="0.25">
      <c r="A54" s="57"/>
      <c r="B54" s="57"/>
      <c r="C54" s="181"/>
      <c r="D54" s="99" t="s">
        <v>151</v>
      </c>
      <c r="E54" s="109" t="s">
        <v>152</v>
      </c>
      <c r="F54" s="83" t="s">
        <v>153</v>
      </c>
      <c r="G54" s="84" t="s">
        <v>154</v>
      </c>
      <c r="H54" s="85">
        <v>0.3365530303030303</v>
      </c>
      <c r="I54" s="86">
        <v>1</v>
      </c>
      <c r="J54" s="87">
        <v>1889219</v>
      </c>
      <c r="K54" s="88">
        <f t="shared" si="2"/>
        <v>1889219</v>
      </c>
      <c r="L54" s="80"/>
      <c r="M54" s="80"/>
      <c r="N54" s="72"/>
    </row>
    <row r="55" spans="1:16" ht="14.25" customHeight="1" x14ac:dyDescent="0.25">
      <c r="A55" s="57"/>
      <c r="B55" s="57"/>
      <c r="C55" s="181"/>
      <c r="D55" s="99" t="s">
        <v>155</v>
      </c>
      <c r="E55" s="109" t="s">
        <v>42</v>
      </c>
      <c r="F55" s="83" t="s">
        <v>156</v>
      </c>
      <c r="G55" s="84" t="s">
        <v>157</v>
      </c>
      <c r="H55" s="85">
        <v>0.4928030303030303</v>
      </c>
      <c r="I55" s="86">
        <v>1</v>
      </c>
      <c r="J55" s="87">
        <v>8900000</v>
      </c>
      <c r="K55" s="88">
        <f t="shared" si="2"/>
        <v>8900000</v>
      </c>
      <c r="L55" s="80"/>
      <c r="M55" s="80"/>
      <c r="N55" s="72"/>
    </row>
    <row r="56" spans="1:16" ht="14.25" customHeight="1" x14ac:dyDescent="0.25">
      <c r="A56" s="57"/>
      <c r="B56" s="57"/>
      <c r="C56" s="181"/>
      <c r="D56" s="99" t="s">
        <v>158</v>
      </c>
      <c r="E56" s="109" t="s">
        <v>42</v>
      </c>
      <c r="F56" s="83" t="s">
        <v>159</v>
      </c>
      <c r="G56" s="84" t="s">
        <v>160</v>
      </c>
      <c r="H56" s="85">
        <v>2.0270833333333331</v>
      </c>
      <c r="I56" s="86">
        <v>0.5</v>
      </c>
      <c r="J56" s="87">
        <v>30700000</v>
      </c>
      <c r="K56" s="88">
        <f t="shared" si="2"/>
        <v>15350000</v>
      </c>
      <c r="L56" s="80"/>
      <c r="M56" s="80"/>
      <c r="N56" s="72"/>
    </row>
    <row r="57" spans="1:16" ht="14.25" customHeight="1" x14ac:dyDescent="0.25">
      <c r="A57" s="57"/>
      <c r="B57" s="57"/>
      <c r="C57" s="181"/>
      <c r="D57" s="99" t="s">
        <v>161</v>
      </c>
      <c r="E57" s="109" t="s">
        <v>79</v>
      </c>
      <c r="F57" s="83" t="s">
        <v>162</v>
      </c>
      <c r="G57" s="84" t="s">
        <v>163</v>
      </c>
      <c r="H57" s="85">
        <v>0.36401515151515151</v>
      </c>
      <c r="I57" s="86">
        <v>1</v>
      </c>
      <c r="J57" s="87">
        <v>4800000</v>
      </c>
      <c r="K57" s="88">
        <f t="shared" si="2"/>
        <v>4800000</v>
      </c>
      <c r="L57" s="80"/>
      <c r="M57" s="80"/>
      <c r="N57" s="72"/>
    </row>
    <row r="58" spans="1:16" ht="14.25" customHeight="1" x14ac:dyDescent="0.25">
      <c r="A58" s="57"/>
      <c r="B58" s="57"/>
      <c r="C58" s="181"/>
      <c r="D58" s="99" t="s">
        <v>164</v>
      </c>
      <c r="E58" s="109" t="s">
        <v>79</v>
      </c>
      <c r="F58" s="83" t="s">
        <v>165</v>
      </c>
      <c r="G58" s="84" t="s">
        <v>166</v>
      </c>
      <c r="H58" s="85">
        <v>0.7751893939393939</v>
      </c>
      <c r="I58" s="86">
        <v>0.5</v>
      </c>
      <c r="J58" s="87">
        <v>9700000</v>
      </c>
      <c r="K58" s="88">
        <f t="shared" si="2"/>
        <v>4850000</v>
      </c>
      <c r="L58" s="80"/>
      <c r="M58" s="80"/>
      <c r="N58" s="72"/>
    </row>
    <row r="59" spans="1:16" ht="14.25" customHeight="1" x14ac:dyDescent="0.25">
      <c r="A59" s="57"/>
      <c r="B59" s="57"/>
      <c r="C59" s="181"/>
      <c r="D59" s="99" t="s">
        <v>167</v>
      </c>
      <c r="E59" s="109" t="s">
        <v>79</v>
      </c>
      <c r="F59" s="83" t="s">
        <v>168</v>
      </c>
      <c r="G59" s="84" t="s">
        <v>169</v>
      </c>
      <c r="H59" s="85">
        <v>2.4681818181818183</v>
      </c>
      <c r="I59" s="86">
        <v>1</v>
      </c>
      <c r="J59" s="87">
        <v>29300000</v>
      </c>
      <c r="K59" s="88">
        <f t="shared" si="2"/>
        <v>29300000</v>
      </c>
      <c r="L59" s="80"/>
      <c r="M59" s="80"/>
      <c r="N59" s="72"/>
    </row>
    <row r="60" spans="1:16" ht="14.25" customHeight="1" x14ac:dyDescent="0.25">
      <c r="A60" s="57"/>
      <c r="B60" s="57"/>
      <c r="C60" s="181"/>
      <c r="D60" s="99" t="s">
        <v>170</v>
      </c>
      <c r="E60" s="109" t="s">
        <v>79</v>
      </c>
      <c r="F60" s="83" t="s">
        <v>171</v>
      </c>
      <c r="G60" s="84" t="s">
        <v>172</v>
      </c>
      <c r="H60" s="85">
        <v>0.37916666666666665</v>
      </c>
      <c r="I60" s="86">
        <v>1</v>
      </c>
      <c r="J60" s="87">
        <v>5800000</v>
      </c>
      <c r="K60" s="88">
        <f t="shared" si="2"/>
        <v>5800000</v>
      </c>
      <c r="L60" s="80"/>
      <c r="M60" s="80"/>
      <c r="N60" s="72"/>
    </row>
    <row r="61" spans="1:16" ht="14.25" customHeight="1" x14ac:dyDescent="0.25">
      <c r="A61" s="57"/>
      <c r="B61" s="57"/>
      <c r="C61" s="181"/>
      <c r="D61" s="99" t="s">
        <v>173</v>
      </c>
      <c r="E61" s="109" t="s">
        <v>38</v>
      </c>
      <c r="F61" s="83" t="s">
        <v>174</v>
      </c>
      <c r="G61" s="84" t="s">
        <v>175</v>
      </c>
      <c r="H61" s="85">
        <v>0.87765151515151518</v>
      </c>
      <c r="I61" s="86">
        <v>1</v>
      </c>
      <c r="J61" s="87">
        <v>24800000</v>
      </c>
      <c r="K61" s="88">
        <f t="shared" si="2"/>
        <v>24800000</v>
      </c>
      <c r="L61" s="80"/>
      <c r="M61" s="80"/>
      <c r="N61" s="72"/>
    </row>
    <row r="62" spans="1:16" ht="14.25" customHeight="1" x14ac:dyDescent="0.25">
      <c r="A62" s="57"/>
      <c r="B62" s="57"/>
      <c r="C62" s="181"/>
      <c r="D62" s="99" t="s">
        <v>75</v>
      </c>
      <c r="E62" s="109" t="s">
        <v>38</v>
      </c>
      <c r="F62" s="83" t="s">
        <v>64</v>
      </c>
      <c r="G62" s="84" t="s">
        <v>77</v>
      </c>
      <c r="H62" s="85">
        <v>7.575757575757576E-2</v>
      </c>
      <c r="I62" s="86">
        <v>0.5</v>
      </c>
      <c r="J62" s="87">
        <v>5700000</v>
      </c>
      <c r="K62" s="88">
        <f t="shared" si="2"/>
        <v>2850000</v>
      </c>
      <c r="L62" s="80"/>
      <c r="M62" s="80"/>
      <c r="N62" s="72"/>
    </row>
    <row r="63" spans="1:16" ht="14.25" customHeight="1" x14ac:dyDescent="0.25">
      <c r="A63" s="57"/>
      <c r="B63" s="57"/>
      <c r="C63" s="181"/>
      <c r="D63" s="99" t="s">
        <v>176</v>
      </c>
      <c r="E63" s="109" t="s">
        <v>38</v>
      </c>
      <c r="F63" s="83" t="s">
        <v>76</v>
      </c>
      <c r="G63" s="84" t="s">
        <v>177</v>
      </c>
      <c r="H63" s="85">
        <v>0.69015151515151518</v>
      </c>
      <c r="I63" s="86">
        <v>1</v>
      </c>
      <c r="J63" s="87">
        <v>21200000</v>
      </c>
      <c r="K63" s="88">
        <f t="shared" si="2"/>
        <v>21200000</v>
      </c>
      <c r="L63" s="80"/>
      <c r="M63" s="80"/>
      <c r="N63" s="72"/>
    </row>
    <row r="64" spans="1:16" ht="14.25" customHeight="1" x14ac:dyDescent="0.25">
      <c r="A64" s="57"/>
      <c r="B64" s="57"/>
      <c r="C64" s="181"/>
      <c r="D64" s="99" t="s">
        <v>178</v>
      </c>
      <c r="E64" s="109" t="s">
        <v>79</v>
      </c>
      <c r="F64" s="83" t="s">
        <v>179</v>
      </c>
      <c r="G64" s="84" t="s">
        <v>180</v>
      </c>
      <c r="H64" s="85">
        <v>0.26553030303030301</v>
      </c>
      <c r="I64" s="86">
        <v>1</v>
      </c>
      <c r="J64" s="87">
        <v>3100000</v>
      </c>
      <c r="K64" s="88">
        <f t="shared" si="2"/>
        <v>3100000</v>
      </c>
      <c r="L64" s="80"/>
      <c r="M64" s="80"/>
      <c r="N64" s="72"/>
    </row>
    <row r="65" spans="1:15" ht="14.25" customHeight="1" x14ac:dyDescent="0.25">
      <c r="A65" s="57"/>
      <c r="B65" s="57"/>
      <c r="C65" s="181"/>
      <c r="D65" s="99" t="s">
        <v>181</v>
      </c>
      <c r="E65" s="109" t="s">
        <v>152</v>
      </c>
      <c r="F65" s="83" t="s">
        <v>182</v>
      </c>
      <c r="G65" s="84" t="s">
        <v>183</v>
      </c>
      <c r="H65" s="85">
        <v>0.2331439393939394</v>
      </c>
      <c r="I65" s="86">
        <v>1</v>
      </c>
      <c r="J65" s="87">
        <v>979190</v>
      </c>
      <c r="K65" s="88">
        <f t="shared" si="2"/>
        <v>979190</v>
      </c>
      <c r="L65" s="80"/>
      <c r="M65" s="80"/>
      <c r="N65" s="72"/>
    </row>
    <row r="66" spans="1:15" ht="14.25" customHeight="1" x14ac:dyDescent="0.25">
      <c r="A66" s="57"/>
      <c r="B66" s="57"/>
      <c r="C66" s="181"/>
      <c r="D66" s="99" t="s">
        <v>184</v>
      </c>
      <c r="E66" s="109" t="s">
        <v>86</v>
      </c>
      <c r="F66" s="83" t="s">
        <v>185</v>
      </c>
      <c r="G66" s="84" t="s">
        <v>186</v>
      </c>
      <c r="H66" s="85">
        <v>0.54128787878787876</v>
      </c>
      <c r="I66" s="86">
        <v>1</v>
      </c>
      <c r="J66" s="87">
        <v>1000000</v>
      </c>
      <c r="K66" s="88">
        <f t="shared" si="2"/>
        <v>1000000</v>
      </c>
      <c r="L66" s="80"/>
      <c r="M66" s="80"/>
      <c r="N66" s="72"/>
    </row>
    <row r="67" spans="1:15" ht="14.25" customHeight="1" x14ac:dyDescent="0.25">
      <c r="A67" s="57"/>
      <c r="B67" s="57"/>
      <c r="C67" s="181"/>
      <c r="D67" s="99" t="s">
        <v>187</v>
      </c>
      <c r="E67" s="109" t="s">
        <v>86</v>
      </c>
      <c r="F67" s="83" t="s">
        <v>188</v>
      </c>
      <c r="G67" s="84" t="s">
        <v>189</v>
      </c>
      <c r="H67" s="85">
        <v>0.29848484848484846</v>
      </c>
      <c r="I67" s="86">
        <v>0.5</v>
      </c>
      <c r="J67" s="87">
        <v>600000</v>
      </c>
      <c r="K67" s="88">
        <f t="shared" si="2"/>
        <v>300000</v>
      </c>
      <c r="L67" s="80"/>
      <c r="M67" s="80"/>
      <c r="N67" s="72"/>
    </row>
    <row r="68" spans="1:15" ht="14.25" customHeight="1" x14ac:dyDescent="0.25">
      <c r="A68" s="57"/>
      <c r="B68" s="57"/>
      <c r="C68" s="181"/>
      <c r="D68" s="99" t="s">
        <v>190</v>
      </c>
      <c r="E68" s="109" t="s">
        <v>86</v>
      </c>
      <c r="F68" s="83" t="s">
        <v>191</v>
      </c>
      <c r="G68" s="84" t="s">
        <v>192</v>
      </c>
      <c r="H68" s="85">
        <v>0.20359848484848486</v>
      </c>
      <c r="I68" s="86">
        <v>1</v>
      </c>
      <c r="J68" s="87">
        <v>500000</v>
      </c>
      <c r="K68" s="88">
        <f t="shared" si="2"/>
        <v>500000</v>
      </c>
      <c r="L68" s="80"/>
      <c r="M68" s="80"/>
      <c r="N68" s="72"/>
    </row>
    <row r="69" spans="1:15" ht="14.25" customHeight="1" x14ac:dyDescent="0.25">
      <c r="A69" s="57"/>
      <c r="B69" s="57"/>
      <c r="C69" s="181"/>
      <c r="D69" s="99" t="s">
        <v>193</v>
      </c>
      <c r="E69" s="109" t="s">
        <v>86</v>
      </c>
      <c r="F69" s="83" t="s">
        <v>194</v>
      </c>
      <c r="G69" s="84" t="s">
        <v>195</v>
      </c>
      <c r="H69" s="85">
        <v>0.10284090909090909</v>
      </c>
      <c r="I69" s="86">
        <v>0.5</v>
      </c>
      <c r="J69" s="87">
        <v>200000</v>
      </c>
      <c r="K69" s="88">
        <f t="shared" si="2"/>
        <v>100000</v>
      </c>
      <c r="L69" s="80"/>
      <c r="M69" s="80"/>
      <c r="N69" s="72"/>
      <c r="O69" s="89"/>
    </row>
    <row r="70" spans="1:15" ht="14.25" customHeight="1" x14ac:dyDescent="0.25">
      <c r="A70" s="57"/>
      <c r="B70" s="57"/>
      <c r="C70" s="181"/>
      <c r="D70" s="99" t="s">
        <v>196</v>
      </c>
      <c r="E70" s="109" t="s">
        <v>86</v>
      </c>
      <c r="F70" s="83" t="s">
        <v>197</v>
      </c>
      <c r="G70" s="84" t="s">
        <v>198</v>
      </c>
      <c r="H70" s="85">
        <v>0.39734848484848484</v>
      </c>
      <c r="I70" s="86">
        <v>1</v>
      </c>
      <c r="J70" s="87">
        <v>800000</v>
      </c>
      <c r="K70" s="88">
        <f t="shared" si="2"/>
        <v>800000</v>
      </c>
      <c r="L70" s="80"/>
      <c r="M70" s="80"/>
      <c r="N70" s="72"/>
      <c r="O70" s="89"/>
    </row>
    <row r="71" spans="1:15" ht="14.25" customHeight="1" x14ac:dyDescent="0.25">
      <c r="A71" s="57"/>
      <c r="B71" s="57"/>
      <c r="C71" s="181"/>
      <c r="D71" s="99" t="s">
        <v>199</v>
      </c>
      <c r="E71" s="109" t="s">
        <v>31</v>
      </c>
      <c r="F71" s="83" t="s">
        <v>200</v>
      </c>
      <c r="G71" s="84" t="s">
        <v>201</v>
      </c>
      <c r="H71" s="85">
        <v>0.74772727272727268</v>
      </c>
      <c r="I71" s="86">
        <v>1</v>
      </c>
      <c r="J71" s="87">
        <v>5400000</v>
      </c>
      <c r="K71" s="88">
        <f t="shared" si="2"/>
        <v>5400000</v>
      </c>
      <c r="L71" s="80"/>
      <c r="M71" s="80"/>
      <c r="N71" s="72"/>
      <c r="O71" s="89"/>
    </row>
    <row r="72" spans="1:15" ht="14.25" customHeight="1" x14ac:dyDescent="0.25">
      <c r="A72" s="57"/>
      <c r="B72" s="57"/>
      <c r="C72" s="181"/>
      <c r="D72" s="99" t="s">
        <v>202</v>
      </c>
      <c r="E72" s="109" t="s">
        <v>203</v>
      </c>
      <c r="F72" s="83" t="s">
        <v>204</v>
      </c>
      <c r="G72" s="84" t="s">
        <v>205</v>
      </c>
      <c r="H72" s="85">
        <v>0.40625</v>
      </c>
      <c r="I72" s="86">
        <v>1</v>
      </c>
      <c r="J72" s="87">
        <v>2800000</v>
      </c>
      <c r="K72" s="88">
        <f t="shared" si="2"/>
        <v>2800000</v>
      </c>
      <c r="L72" s="80"/>
      <c r="M72" s="80"/>
      <c r="N72" s="72"/>
      <c r="O72" s="89"/>
    </row>
    <row r="73" spans="1:15" ht="14.25" customHeight="1" x14ac:dyDescent="0.25">
      <c r="A73" s="57"/>
      <c r="B73" s="57"/>
      <c r="C73" s="181"/>
      <c r="D73" s="99" t="s">
        <v>206</v>
      </c>
      <c r="E73" s="109" t="s">
        <v>38</v>
      </c>
      <c r="F73" s="83" t="s">
        <v>207</v>
      </c>
      <c r="G73" s="84" t="s">
        <v>208</v>
      </c>
      <c r="H73" s="85">
        <v>0.90909090909090906</v>
      </c>
      <c r="I73" s="86">
        <v>1</v>
      </c>
      <c r="J73" s="87">
        <v>11500000</v>
      </c>
      <c r="K73" s="88">
        <f t="shared" si="2"/>
        <v>11500000</v>
      </c>
      <c r="L73" s="80"/>
      <c r="M73" s="80"/>
      <c r="N73" s="72"/>
      <c r="O73" s="89"/>
    </row>
    <row r="74" spans="1:15" ht="14.25" customHeight="1" x14ac:dyDescent="0.25">
      <c r="A74" s="57"/>
      <c r="B74" s="57"/>
      <c r="C74" s="181"/>
      <c r="D74" s="99" t="s">
        <v>209</v>
      </c>
      <c r="E74" s="109" t="s">
        <v>210</v>
      </c>
      <c r="F74" s="83" t="s">
        <v>211</v>
      </c>
      <c r="G74" s="84" t="s">
        <v>212</v>
      </c>
      <c r="H74" s="85">
        <v>0.45397727272727273</v>
      </c>
      <c r="I74" s="86">
        <v>1</v>
      </c>
      <c r="J74" s="87">
        <v>2043320</v>
      </c>
      <c r="K74" s="88">
        <f t="shared" si="2"/>
        <v>2043320</v>
      </c>
      <c r="L74" s="80"/>
      <c r="M74" s="80"/>
      <c r="N74" s="72"/>
      <c r="O74" s="89"/>
    </row>
    <row r="75" spans="1:15" ht="14.25" customHeight="1" x14ac:dyDescent="0.25">
      <c r="A75" s="57"/>
      <c r="B75" s="57"/>
      <c r="C75" s="181"/>
      <c r="D75" s="99" t="s">
        <v>213</v>
      </c>
      <c r="E75" s="109" t="s">
        <v>152</v>
      </c>
      <c r="F75" s="83" t="s">
        <v>214</v>
      </c>
      <c r="G75" s="84" t="s">
        <v>215</v>
      </c>
      <c r="H75" s="85">
        <v>0.18011363636363636</v>
      </c>
      <c r="I75" s="86">
        <v>1</v>
      </c>
      <c r="J75" s="87">
        <v>810679</v>
      </c>
      <c r="K75" s="88">
        <f t="shared" si="2"/>
        <v>810679</v>
      </c>
      <c r="L75" s="80"/>
      <c r="M75" s="80"/>
      <c r="N75" s="72"/>
      <c r="O75" s="89"/>
    </row>
    <row r="76" spans="1:15" ht="14.25" customHeight="1" x14ac:dyDescent="0.25">
      <c r="A76" s="57"/>
      <c r="B76" s="57"/>
      <c r="C76" s="181"/>
      <c r="D76" s="99" t="s">
        <v>216</v>
      </c>
      <c r="E76" s="109" t="s">
        <v>79</v>
      </c>
      <c r="F76" s="83" t="s">
        <v>217</v>
      </c>
      <c r="G76" s="84" t="s">
        <v>218</v>
      </c>
      <c r="H76" s="85">
        <v>0.67803030303030298</v>
      </c>
      <c r="I76" s="86">
        <v>1</v>
      </c>
      <c r="J76" s="87">
        <v>8000000</v>
      </c>
      <c r="K76" s="88">
        <f t="shared" si="2"/>
        <v>8000000</v>
      </c>
      <c r="L76" s="80"/>
      <c r="M76" s="80"/>
      <c r="N76" s="72"/>
      <c r="O76" s="89"/>
    </row>
    <row r="77" spans="1:15" ht="14.25" customHeight="1" x14ac:dyDescent="0.25">
      <c r="A77" s="57"/>
      <c r="B77" s="57"/>
      <c r="C77" s="181"/>
      <c r="D77" s="99" t="s">
        <v>219</v>
      </c>
      <c r="E77" s="109" t="s">
        <v>79</v>
      </c>
      <c r="F77" s="83" t="s">
        <v>220</v>
      </c>
      <c r="G77" s="84" t="s">
        <v>221</v>
      </c>
      <c r="H77" s="85">
        <v>0.42499999999999999</v>
      </c>
      <c r="I77" s="86">
        <v>0.5</v>
      </c>
      <c r="J77" s="87">
        <v>5000000</v>
      </c>
      <c r="K77" s="88">
        <f t="shared" si="2"/>
        <v>2500000</v>
      </c>
      <c r="L77" s="80"/>
      <c r="M77" s="80"/>
      <c r="N77" s="72"/>
      <c r="O77" s="89"/>
    </row>
    <row r="78" spans="1:15" ht="14.25" customHeight="1" x14ac:dyDescent="0.25">
      <c r="A78" s="57"/>
      <c r="B78" s="57"/>
      <c r="C78" s="181"/>
      <c r="D78" s="99" t="s">
        <v>222</v>
      </c>
      <c r="E78" s="109" t="s">
        <v>38</v>
      </c>
      <c r="F78" s="83" t="s">
        <v>223</v>
      </c>
      <c r="G78" s="84" t="s">
        <v>224</v>
      </c>
      <c r="H78" s="85">
        <v>1.0602272727272728</v>
      </c>
      <c r="I78" s="86">
        <v>1</v>
      </c>
      <c r="J78" s="87">
        <v>13700000</v>
      </c>
      <c r="K78" s="88">
        <f t="shared" si="2"/>
        <v>13700000</v>
      </c>
      <c r="L78" s="80"/>
      <c r="M78" s="80"/>
      <c r="N78" s="72"/>
      <c r="O78" s="89"/>
    </row>
    <row r="79" spans="1:15" ht="14.25" hidden="1" customHeight="1" x14ac:dyDescent="0.25">
      <c r="A79" s="57"/>
      <c r="B79" s="57"/>
      <c r="C79" s="181"/>
      <c r="D79" s="99" t="s">
        <v>385</v>
      </c>
      <c r="E79" s="109" t="s">
        <v>79</v>
      </c>
      <c r="F79" s="83" t="s">
        <v>387</v>
      </c>
      <c r="G79" s="84" t="s">
        <v>388</v>
      </c>
      <c r="H79" s="85">
        <v>0.48030303030303029</v>
      </c>
      <c r="I79" s="86">
        <v>0.5</v>
      </c>
      <c r="J79" s="87">
        <v>0</v>
      </c>
      <c r="K79" s="88">
        <f t="shared" si="2"/>
        <v>0</v>
      </c>
      <c r="L79" s="80"/>
      <c r="M79" s="80"/>
      <c r="N79" s="72"/>
      <c r="O79" s="89"/>
    </row>
    <row r="80" spans="1:15" ht="14.25" hidden="1" customHeight="1" x14ac:dyDescent="0.25">
      <c r="A80" s="57"/>
      <c r="B80" s="57"/>
      <c r="C80" s="181"/>
      <c r="D80" s="99" t="s">
        <v>385</v>
      </c>
      <c r="E80" s="109" t="s">
        <v>79</v>
      </c>
      <c r="F80" s="83" t="s">
        <v>389</v>
      </c>
      <c r="G80" s="84" t="s">
        <v>390</v>
      </c>
      <c r="H80" s="85">
        <v>0.11401515151515151</v>
      </c>
      <c r="I80" s="86">
        <v>0.5</v>
      </c>
      <c r="J80" s="87">
        <v>0</v>
      </c>
      <c r="K80" s="88">
        <f t="shared" si="2"/>
        <v>0</v>
      </c>
      <c r="L80" s="80"/>
      <c r="M80" s="80"/>
      <c r="N80" s="72"/>
      <c r="O80" s="89"/>
    </row>
    <row r="81" spans="1:16" ht="14.25" hidden="1" customHeight="1" x14ac:dyDescent="0.25">
      <c r="A81" s="57"/>
      <c r="B81" s="57"/>
      <c r="C81" s="181"/>
      <c r="D81" s="99" t="s">
        <v>385</v>
      </c>
      <c r="E81" s="109" t="s">
        <v>79</v>
      </c>
      <c r="F81" s="83" t="s">
        <v>391</v>
      </c>
      <c r="G81" s="84" t="s">
        <v>392</v>
      </c>
      <c r="H81" s="85">
        <v>0.47291666666666665</v>
      </c>
      <c r="I81" s="86">
        <v>0.5</v>
      </c>
      <c r="J81" s="87">
        <v>0</v>
      </c>
      <c r="K81" s="88">
        <f t="shared" si="2"/>
        <v>0</v>
      </c>
      <c r="L81" s="80"/>
      <c r="M81" s="80"/>
      <c r="N81" s="72"/>
      <c r="O81" s="89"/>
    </row>
    <row r="82" spans="1:16" ht="14.25" customHeight="1" x14ac:dyDescent="0.25">
      <c r="A82" s="57"/>
      <c r="B82" s="57"/>
      <c r="C82" s="181"/>
      <c r="D82" s="99" t="s">
        <v>225</v>
      </c>
      <c r="E82" s="109" t="s">
        <v>31</v>
      </c>
      <c r="F82" s="83" t="s">
        <v>226</v>
      </c>
      <c r="G82" s="84" t="s">
        <v>227</v>
      </c>
      <c r="H82" s="85">
        <v>0.35359848484848483</v>
      </c>
      <c r="I82" s="86">
        <v>1</v>
      </c>
      <c r="J82" s="87">
        <v>2600000</v>
      </c>
      <c r="K82" s="88">
        <f t="shared" si="2"/>
        <v>2600000</v>
      </c>
      <c r="L82" s="80"/>
      <c r="M82" s="80"/>
      <c r="N82" s="72"/>
      <c r="O82" s="89"/>
    </row>
    <row r="83" spans="1:16" ht="14.25" customHeight="1" x14ac:dyDescent="0.25">
      <c r="A83" s="57"/>
      <c r="B83" s="57"/>
      <c r="C83" s="181"/>
      <c r="D83" s="99" t="s">
        <v>228</v>
      </c>
      <c r="E83" s="109" t="s">
        <v>31</v>
      </c>
      <c r="F83" s="83" t="s">
        <v>229</v>
      </c>
      <c r="G83" s="84" t="s">
        <v>230</v>
      </c>
      <c r="H83" s="85">
        <v>0.34943181818181818</v>
      </c>
      <c r="I83" s="86">
        <v>0.5</v>
      </c>
      <c r="J83" s="87">
        <v>3000000</v>
      </c>
      <c r="K83" s="88">
        <f t="shared" si="2"/>
        <v>1500000</v>
      </c>
      <c r="L83" s="80"/>
      <c r="M83" s="80"/>
      <c r="N83" s="72"/>
      <c r="O83" s="89"/>
    </row>
    <row r="84" spans="1:16" ht="14.25" customHeight="1" x14ac:dyDescent="0.25">
      <c r="A84" s="57"/>
      <c r="B84" s="57"/>
      <c r="C84" s="181"/>
      <c r="D84" s="99" t="s">
        <v>231</v>
      </c>
      <c r="E84" s="109" t="s">
        <v>79</v>
      </c>
      <c r="F84" s="83" t="s">
        <v>232</v>
      </c>
      <c r="G84" s="84" t="s">
        <v>224</v>
      </c>
      <c r="H84" s="85">
        <v>0.33863636363636362</v>
      </c>
      <c r="I84" s="86">
        <v>1</v>
      </c>
      <c r="J84" s="87">
        <v>4100000</v>
      </c>
      <c r="K84" s="88">
        <f t="shared" ref="K84:K102" si="3">I84*J84</f>
        <v>4100000</v>
      </c>
      <c r="L84" s="80"/>
      <c r="M84" s="80"/>
      <c r="N84" s="72"/>
      <c r="O84" s="89"/>
    </row>
    <row r="85" spans="1:16" ht="14.25" customHeight="1" x14ac:dyDescent="0.25">
      <c r="A85" s="57"/>
      <c r="B85" s="57"/>
      <c r="C85" s="181"/>
      <c r="D85" s="99" t="s">
        <v>233</v>
      </c>
      <c r="E85" s="109" t="s">
        <v>234</v>
      </c>
      <c r="F85" s="83" t="s">
        <v>235</v>
      </c>
      <c r="G85" s="84" t="s">
        <v>236</v>
      </c>
      <c r="H85" s="85">
        <v>1.334280303030303</v>
      </c>
      <c r="I85" s="86">
        <v>1</v>
      </c>
      <c r="J85" s="87">
        <v>6800000</v>
      </c>
      <c r="K85" s="88">
        <f t="shared" si="3"/>
        <v>6800000</v>
      </c>
      <c r="L85" s="80"/>
      <c r="M85" s="80"/>
      <c r="N85" s="72"/>
      <c r="O85" s="89"/>
    </row>
    <row r="86" spans="1:16" ht="14.25" customHeight="1" x14ac:dyDescent="0.25">
      <c r="A86" s="57"/>
      <c r="B86" s="57"/>
      <c r="C86" s="181"/>
      <c r="D86" s="99" t="s">
        <v>237</v>
      </c>
      <c r="E86" s="109" t="s">
        <v>42</v>
      </c>
      <c r="F86" s="83" t="s">
        <v>238</v>
      </c>
      <c r="G86" s="84" t="s">
        <v>239</v>
      </c>
      <c r="H86" s="85">
        <v>1.1278409090909092</v>
      </c>
      <c r="I86" s="86">
        <v>1</v>
      </c>
      <c r="J86" s="87">
        <v>18100000</v>
      </c>
      <c r="K86" s="88">
        <f t="shared" si="3"/>
        <v>18100000</v>
      </c>
      <c r="L86" s="80"/>
      <c r="M86" s="80"/>
      <c r="N86" s="72"/>
      <c r="O86" s="72"/>
      <c r="P86" s="89"/>
    </row>
    <row r="87" spans="1:16" ht="14.25" hidden="1" customHeight="1" x14ac:dyDescent="0.25">
      <c r="A87" s="57"/>
      <c r="B87" s="57"/>
      <c r="C87" s="181"/>
      <c r="D87" s="99" t="s">
        <v>385</v>
      </c>
      <c r="E87" s="109" t="s">
        <v>234</v>
      </c>
      <c r="F87" s="83" t="s">
        <v>241</v>
      </c>
      <c r="G87" s="84" t="s">
        <v>393</v>
      </c>
      <c r="H87" s="85">
        <v>0</v>
      </c>
      <c r="I87" s="86">
        <v>1</v>
      </c>
      <c r="J87" s="87">
        <v>0</v>
      </c>
      <c r="K87" s="88">
        <f t="shared" si="3"/>
        <v>0</v>
      </c>
      <c r="L87" s="80"/>
      <c r="M87" s="80"/>
      <c r="N87" s="72"/>
      <c r="O87" s="72"/>
      <c r="P87" s="89"/>
    </row>
    <row r="88" spans="1:16" ht="14.25" customHeight="1" x14ac:dyDescent="0.25">
      <c r="A88" s="57"/>
      <c r="B88" s="57"/>
      <c r="C88" s="181"/>
      <c r="D88" s="99" t="s">
        <v>240</v>
      </c>
      <c r="E88" s="109" t="s">
        <v>38</v>
      </c>
      <c r="F88" s="83" t="s">
        <v>241</v>
      </c>
      <c r="G88" s="84" t="s">
        <v>242</v>
      </c>
      <c r="H88" s="85">
        <v>0.45757575757575758</v>
      </c>
      <c r="I88" s="86">
        <v>1</v>
      </c>
      <c r="J88" s="87">
        <v>5800000</v>
      </c>
      <c r="K88" s="88">
        <f t="shared" si="3"/>
        <v>5800000</v>
      </c>
      <c r="L88" s="80"/>
      <c r="M88" s="80"/>
      <c r="N88" s="72"/>
      <c r="O88" s="72"/>
      <c r="P88" s="89"/>
    </row>
    <row r="89" spans="1:16" ht="14.25" customHeight="1" x14ac:dyDescent="0.25">
      <c r="A89" s="57"/>
      <c r="B89" s="57"/>
      <c r="C89" s="181"/>
      <c r="D89" s="99" t="s">
        <v>243</v>
      </c>
      <c r="E89" s="109" t="s">
        <v>86</v>
      </c>
      <c r="F89" s="83" t="s">
        <v>244</v>
      </c>
      <c r="G89" s="84" t="s">
        <v>245</v>
      </c>
      <c r="H89" s="85">
        <v>1.425</v>
      </c>
      <c r="I89" s="86">
        <v>1</v>
      </c>
      <c r="J89" s="87">
        <v>2700000</v>
      </c>
      <c r="K89" s="88">
        <f t="shared" si="3"/>
        <v>2700000</v>
      </c>
      <c r="L89" s="80"/>
      <c r="M89" s="80"/>
      <c r="N89" s="72"/>
      <c r="O89" s="72"/>
      <c r="P89" s="89"/>
    </row>
    <row r="90" spans="1:16" ht="14.25" customHeight="1" x14ac:dyDescent="0.25">
      <c r="A90" s="57"/>
      <c r="B90" s="57"/>
      <c r="C90" s="181"/>
      <c r="D90" s="99" t="s">
        <v>246</v>
      </c>
      <c r="E90" s="109" t="s">
        <v>86</v>
      </c>
      <c r="F90" s="83" t="s">
        <v>247</v>
      </c>
      <c r="G90" s="84" t="s">
        <v>248</v>
      </c>
      <c r="H90" s="85">
        <v>0.28125</v>
      </c>
      <c r="I90" s="86">
        <v>1</v>
      </c>
      <c r="J90" s="87">
        <v>600000</v>
      </c>
      <c r="K90" s="88">
        <f t="shared" si="3"/>
        <v>600000</v>
      </c>
      <c r="L90" s="80"/>
      <c r="M90" s="80"/>
      <c r="N90" s="72"/>
      <c r="O90" s="72"/>
      <c r="P90" s="89"/>
    </row>
    <row r="91" spans="1:16" ht="14.25" customHeight="1" x14ac:dyDescent="0.25">
      <c r="A91" s="57"/>
      <c r="B91" s="57"/>
      <c r="C91" s="181"/>
      <c r="D91" s="99" t="s">
        <v>249</v>
      </c>
      <c r="E91" s="109" t="s">
        <v>42</v>
      </c>
      <c r="F91" s="83" t="s">
        <v>250</v>
      </c>
      <c r="G91" s="84" t="s">
        <v>251</v>
      </c>
      <c r="H91" s="85">
        <v>0.34962121212121211</v>
      </c>
      <c r="I91" s="86">
        <v>1</v>
      </c>
      <c r="J91" s="87">
        <v>1000000</v>
      </c>
      <c r="K91" s="88">
        <f t="shared" si="3"/>
        <v>1000000</v>
      </c>
      <c r="L91" s="80"/>
      <c r="M91" s="80"/>
      <c r="N91" s="72"/>
      <c r="O91" s="72"/>
      <c r="P91" s="89"/>
    </row>
    <row r="92" spans="1:16" ht="14.25" customHeight="1" x14ac:dyDescent="0.25">
      <c r="A92" s="57"/>
      <c r="B92" s="57"/>
      <c r="C92" s="181"/>
      <c r="D92" s="99" t="s">
        <v>252</v>
      </c>
      <c r="E92" s="109" t="s">
        <v>42</v>
      </c>
      <c r="F92" s="83" t="s">
        <v>253</v>
      </c>
      <c r="G92" s="84" t="s">
        <v>254</v>
      </c>
      <c r="H92" s="85">
        <v>0.19981060606060605</v>
      </c>
      <c r="I92" s="86">
        <v>0.5</v>
      </c>
      <c r="J92" s="87">
        <v>1000000</v>
      </c>
      <c r="K92" s="88">
        <f t="shared" si="3"/>
        <v>500000</v>
      </c>
      <c r="L92" s="80"/>
      <c r="M92" s="80"/>
      <c r="N92" s="72"/>
      <c r="O92" s="72"/>
      <c r="P92" s="89"/>
    </row>
    <row r="93" spans="1:16" ht="14.25" customHeight="1" x14ac:dyDescent="0.25">
      <c r="A93" s="57"/>
      <c r="B93" s="57"/>
      <c r="C93" s="181"/>
      <c r="D93" s="99" t="s">
        <v>255</v>
      </c>
      <c r="E93" s="109" t="s">
        <v>42</v>
      </c>
      <c r="F93" s="83" t="s">
        <v>256</v>
      </c>
      <c r="G93" s="84" t="s">
        <v>257</v>
      </c>
      <c r="H93" s="85">
        <v>1.250189393939394</v>
      </c>
      <c r="I93" s="86">
        <v>1</v>
      </c>
      <c r="J93" s="87">
        <v>3940000</v>
      </c>
      <c r="K93" s="88">
        <f t="shared" si="3"/>
        <v>3940000</v>
      </c>
      <c r="L93" s="80"/>
      <c r="M93" s="80"/>
      <c r="N93" s="72"/>
      <c r="O93" s="72"/>
      <c r="P93" s="89"/>
    </row>
    <row r="94" spans="1:16" ht="14.25" customHeight="1" x14ac:dyDescent="0.25">
      <c r="A94" s="57"/>
      <c r="B94" s="57"/>
      <c r="C94" s="181"/>
      <c r="D94" s="99" t="s">
        <v>258</v>
      </c>
      <c r="E94" s="109" t="s">
        <v>259</v>
      </c>
      <c r="F94" s="83" t="s">
        <v>260</v>
      </c>
      <c r="G94" s="84" t="s">
        <v>261</v>
      </c>
      <c r="H94" s="85">
        <v>0.29659090909090907</v>
      </c>
      <c r="I94" s="86">
        <v>1</v>
      </c>
      <c r="J94" s="87">
        <v>2600000</v>
      </c>
      <c r="K94" s="88">
        <f t="shared" si="3"/>
        <v>2600000</v>
      </c>
      <c r="L94" s="80"/>
      <c r="M94" s="80"/>
      <c r="N94" s="72"/>
      <c r="O94" s="72"/>
      <c r="P94" s="89"/>
    </row>
    <row r="95" spans="1:16" ht="14.25" customHeight="1" x14ac:dyDescent="0.25">
      <c r="A95" s="57"/>
      <c r="B95" s="57"/>
      <c r="C95" s="181"/>
      <c r="D95" s="99" t="s">
        <v>262</v>
      </c>
      <c r="E95" s="109" t="s">
        <v>263</v>
      </c>
      <c r="F95" s="83" t="s">
        <v>264</v>
      </c>
      <c r="G95" s="84" t="s">
        <v>261</v>
      </c>
      <c r="H95" s="85">
        <v>0.18371212121212122</v>
      </c>
      <c r="I95" s="86">
        <v>0.5</v>
      </c>
      <c r="J95" s="87">
        <v>2800000</v>
      </c>
      <c r="K95" s="88">
        <f t="shared" si="3"/>
        <v>1400000</v>
      </c>
      <c r="L95" s="80"/>
      <c r="M95" s="80"/>
      <c r="N95" s="72"/>
      <c r="O95" s="72"/>
      <c r="P95" s="89"/>
    </row>
    <row r="96" spans="1:16" ht="14.25" customHeight="1" x14ac:dyDescent="0.25">
      <c r="A96" s="57"/>
      <c r="B96" s="57"/>
      <c r="C96" s="181"/>
      <c r="D96" s="99" t="s">
        <v>265</v>
      </c>
      <c r="E96" s="109" t="s">
        <v>263</v>
      </c>
      <c r="F96" s="83" t="s">
        <v>266</v>
      </c>
      <c r="G96" s="84" t="s">
        <v>267</v>
      </c>
      <c r="H96" s="85">
        <v>0.94886363636363635</v>
      </c>
      <c r="I96" s="86">
        <v>1</v>
      </c>
      <c r="J96" s="87">
        <v>15200000</v>
      </c>
      <c r="K96" s="88">
        <f t="shared" si="3"/>
        <v>15200000</v>
      </c>
      <c r="L96" s="80"/>
      <c r="M96" s="80"/>
      <c r="N96" s="72"/>
      <c r="O96" s="72"/>
      <c r="P96" s="89"/>
    </row>
    <row r="97" spans="1:16" ht="14.25" customHeight="1" x14ac:dyDescent="0.25">
      <c r="A97" s="57"/>
      <c r="B97" s="57"/>
      <c r="C97" s="181"/>
      <c r="D97" s="99" t="s">
        <v>268</v>
      </c>
      <c r="E97" s="109" t="s">
        <v>42</v>
      </c>
      <c r="F97" s="83" t="s">
        <v>269</v>
      </c>
      <c r="G97" s="84" t="s">
        <v>270</v>
      </c>
      <c r="H97" s="85">
        <v>0.29640151515151514</v>
      </c>
      <c r="I97" s="86">
        <v>1</v>
      </c>
      <c r="J97" s="87">
        <v>5800000</v>
      </c>
      <c r="K97" s="88">
        <f t="shared" si="3"/>
        <v>5800000</v>
      </c>
      <c r="L97" s="80"/>
      <c r="M97" s="80"/>
      <c r="N97" s="72"/>
      <c r="O97" s="72"/>
      <c r="P97" s="89"/>
    </row>
    <row r="98" spans="1:16" ht="14.25" customHeight="1" x14ac:dyDescent="0.25">
      <c r="A98" s="57"/>
      <c r="B98" s="57"/>
      <c r="C98" s="181"/>
      <c r="D98" s="99" t="s">
        <v>271</v>
      </c>
      <c r="E98" s="109" t="s">
        <v>79</v>
      </c>
      <c r="F98" s="83" t="s">
        <v>272</v>
      </c>
      <c r="G98" s="84" t="s">
        <v>273</v>
      </c>
      <c r="H98" s="85">
        <v>0.44621212121212123</v>
      </c>
      <c r="I98" s="86">
        <v>1</v>
      </c>
      <c r="J98" s="87">
        <v>5200000</v>
      </c>
      <c r="K98" s="88">
        <f t="shared" si="3"/>
        <v>5200000</v>
      </c>
      <c r="L98" s="80"/>
      <c r="M98" s="80"/>
      <c r="N98" s="72"/>
      <c r="O98" s="72"/>
      <c r="P98" s="89"/>
    </row>
    <row r="99" spans="1:16" ht="14.25" customHeight="1" x14ac:dyDescent="0.25">
      <c r="A99" s="57"/>
      <c r="B99" s="57"/>
      <c r="C99" s="181"/>
      <c r="D99" s="99" t="s">
        <v>274</v>
      </c>
      <c r="E99" s="109" t="s">
        <v>79</v>
      </c>
      <c r="F99" s="83" t="s">
        <v>275</v>
      </c>
      <c r="G99" s="84" t="s">
        <v>276</v>
      </c>
      <c r="H99" s="85">
        <v>0.18124999999999999</v>
      </c>
      <c r="I99" s="86">
        <v>0.5</v>
      </c>
      <c r="J99" s="87">
        <v>2200000</v>
      </c>
      <c r="K99" s="88">
        <f t="shared" si="3"/>
        <v>1100000</v>
      </c>
      <c r="L99" s="80"/>
      <c r="M99" s="80"/>
      <c r="N99" s="72"/>
      <c r="O99" s="72"/>
      <c r="P99" s="89"/>
    </row>
    <row r="100" spans="1:16" ht="14.25" customHeight="1" x14ac:dyDescent="0.25">
      <c r="A100" s="57"/>
      <c r="B100" s="57"/>
      <c r="C100" s="181"/>
      <c r="D100" s="99" t="s">
        <v>277</v>
      </c>
      <c r="E100" s="109" t="s">
        <v>79</v>
      </c>
      <c r="F100" s="83" t="s">
        <v>278</v>
      </c>
      <c r="G100" s="84" t="s">
        <v>279</v>
      </c>
      <c r="H100" s="85">
        <v>0.40549242424242427</v>
      </c>
      <c r="I100" s="86">
        <v>1</v>
      </c>
      <c r="J100" s="87">
        <v>4700000</v>
      </c>
      <c r="K100" s="88">
        <f t="shared" si="3"/>
        <v>4700000</v>
      </c>
      <c r="L100" s="80"/>
      <c r="M100" s="80"/>
      <c r="N100" s="72"/>
      <c r="O100" s="72"/>
      <c r="P100" s="89"/>
    </row>
    <row r="101" spans="1:16" ht="14.25" customHeight="1" x14ac:dyDescent="0.25">
      <c r="A101" s="57"/>
      <c r="B101" s="57"/>
      <c r="C101" s="181"/>
      <c r="D101" s="99" t="s">
        <v>280</v>
      </c>
      <c r="E101" s="109" t="s">
        <v>42</v>
      </c>
      <c r="F101" s="83" t="s">
        <v>281</v>
      </c>
      <c r="G101" s="84" t="s">
        <v>282</v>
      </c>
      <c r="H101" s="85">
        <v>4.321401515151515</v>
      </c>
      <c r="I101" s="86">
        <v>0.5</v>
      </c>
      <c r="J101" s="87">
        <v>13340000</v>
      </c>
      <c r="K101" s="88">
        <f t="shared" si="3"/>
        <v>6670000</v>
      </c>
      <c r="L101" s="80"/>
      <c r="M101" s="80"/>
      <c r="N101" s="72"/>
      <c r="O101" s="72"/>
      <c r="P101" s="89"/>
    </row>
    <row r="102" spans="1:16" ht="14.25" customHeight="1" thickBot="1" x14ac:dyDescent="0.25">
      <c r="A102" s="57"/>
      <c r="B102" s="57"/>
      <c r="C102" s="181"/>
      <c r="D102" s="110" t="s">
        <v>283</v>
      </c>
      <c r="E102" s="111" t="s">
        <v>42</v>
      </c>
      <c r="F102" s="112" t="s">
        <v>284</v>
      </c>
      <c r="G102" s="113" t="s">
        <v>285</v>
      </c>
      <c r="H102" s="114">
        <v>0.2818181818181818</v>
      </c>
      <c r="I102" s="115">
        <v>0.5</v>
      </c>
      <c r="J102" s="90">
        <v>900000</v>
      </c>
      <c r="K102" s="91">
        <f t="shared" si="3"/>
        <v>450000</v>
      </c>
      <c r="L102" s="80"/>
      <c r="M102" s="80"/>
      <c r="N102" s="98">
        <f>SUM(J52:J102)</f>
        <v>316133704</v>
      </c>
      <c r="O102" s="98">
        <f>SUM(K52:K102)</f>
        <v>271298056</v>
      </c>
      <c r="P102" s="89"/>
    </row>
    <row r="103" spans="1:16" ht="42.75" x14ac:dyDescent="0.2">
      <c r="A103" s="57"/>
      <c r="B103" s="57"/>
      <c r="C103" s="181"/>
      <c r="D103" s="92"/>
      <c r="E103" s="190" t="s">
        <v>128</v>
      </c>
      <c r="F103" s="93" t="s">
        <v>129</v>
      </c>
      <c r="G103" s="94" t="s">
        <v>130</v>
      </c>
      <c r="H103" s="177"/>
      <c r="I103" s="95" t="s">
        <v>26</v>
      </c>
      <c r="J103" s="96" t="s">
        <v>27</v>
      </c>
      <c r="K103" s="97" t="s">
        <v>28</v>
      </c>
      <c r="L103" s="80"/>
      <c r="M103" s="80"/>
      <c r="N103" s="98"/>
      <c r="O103" s="98"/>
      <c r="P103" s="89"/>
    </row>
    <row r="104" spans="1:16" ht="14.25" customHeight="1" x14ac:dyDescent="0.25">
      <c r="A104" s="57"/>
      <c r="B104" s="57"/>
      <c r="C104" s="181"/>
      <c r="D104" s="99" t="s">
        <v>286</v>
      </c>
      <c r="E104" s="191"/>
      <c r="F104" s="83" t="s">
        <v>287</v>
      </c>
      <c r="G104" s="84" t="s">
        <v>139</v>
      </c>
      <c r="H104" s="178"/>
      <c r="I104" s="86">
        <v>1</v>
      </c>
      <c r="J104" s="87">
        <v>784000</v>
      </c>
      <c r="K104" s="88">
        <f>I104*J104</f>
        <v>784000</v>
      </c>
      <c r="L104" s="80"/>
      <c r="M104" s="80"/>
      <c r="N104" s="72"/>
      <c r="O104" s="72"/>
      <c r="P104" s="89"/>
    </row>
    <row r="105" spans="1:16" ht="14.25" customHeight="1" x14ac:dyDescent="0.25">
      <c r="A105" s="57"/>
      <c r="B105" s="57"/>
      <c r="C105" s="181"/>
      <c r="D105" s="99" t="s">
        <v>288</v>
      </c>
      <c r="E105" s="191"/>
      <c r="F105" s="83" t="s">
        <v>289</v>
      </c>
      <c r="G105" s="84" t="s">
        <v>139</v>
      </c>
      <c r="H105" s="178"/>
      <c r="I105" s="86">
        <v>1</v>
      </c>
      <c r="J105" s="87">
        <v>1063000</v>
      </c>
      <c r="K105" s="88">
        <f>I105*J105</f>
        <v>1063000</v>
      </c>
      <c r="L105" s="80"/>
      <c r="M105" s="80"/>
      <c r="N105" s="72"/>
      <c r="O105" s="72"/>
      <c r="P105" s="89"/>
    </row>
    <row r="106" spans="1:16" ht="14.25" customHeight="1" x14ac:dyDescent="0.25">
      <c r="A106" s="57"/>
      <c r="B106" s="57"/>
      <c r="C106" s="181"/>
      <c r="D106" s="99" t="s">
        <v>290</v>
      </c>
      <c r="E106" s="191"/>
      <c r="F106" s="83" t="s">
        <v>291</v>
      </c>
      <c r="G106" s="84" t="s">
        <v>139</v>
      </c>
      <c r="H106" s="178"/>
      <c r="I106" s="86">
        <v>1</v>
      </c>
      <c r="J106" s="87">
        <v>170235</v>
      </c>
      <c r="K106" s="88">
        <f>I106*J106</f>
        <v>170235</v>
      </c>
      <c r="L106" s="80"/>
      <c r="M106" s="80"/>
      <c r="N106" s="72"/>
      <c r="O106" s="72"/>
      <c r="P106" s="89"/>
    </row>
    <row r="107" spans="1:16" ht="14.25" customHeight="1" x14ac:dyDescent="0.25">
      <c r="A107" s="57"/>
      <c r="B107" s="57"/>
      <c r="C107" s="181"/>
      <c r="D107" s="99" t="s">
        <v>292</v>
      </c>
      <c r="E107" s="191"/>
      <c r="F107" s="83" t="s">
        <v>293</v>
      </c>
      <c r="G107" s="84" t="s">
        <v>294</v>
      </c>
      <c r="H107" s="178"/>
      <c r="I107" s="86">
        <v>0.5</v>
      </c>
      <c r="J107" s="87">
        <v>2041000</v>
      </c>
      <c r="K107" s="88">
        <f>I107*J107</f>
        <v>1020500</v>
      </c>
      <c r="L107" s="80"/>
      <c r="M107" s="80"/>
      <c r="N107" s="72"/>
      <c r="O107" s="72"/>
      <c r="P107" s="89"/>
    </row>
    <row r="108" spans="1:16" ht="14.25" customHeight="1" thickBot="1" x14ac:dyDescent="0.3">
      <c r="A108" s="57"/>
      <c r="B108" s="57"/>
      <c r="C108" s="182"/>
      <c r="D108" s="100" t="s">
        <v>144</v>
      </c>
      <c r="E108" s="192"/>
      <c r="F108" s="101" t="s">
        <v>145</v>
      </c>
      <c r="G108" s="116" t="s">
        <v>144</v>
      </c>
      <c r="H108" s="179"/>
      <c r="I108" s="103">
        <v>0.33333333333333331</v>
      </c>
      <c r="J108" s="104">
        <v>20900000</v>
      </c>
      <c r="K108" s="105">
        <f>I108*J108</f>
        <v>6966666.666666666</v>
      </c>
      <c r="L108" s="80"/>
      <c r="M108" s="80"/>
      <c r="N108" s="72"/>
      <c r="O108" s="72"/>
      <c r="P108" s="89"/>
    </row>
    <row r="109" spans="1:16" s="49" customFormat="1" ht="14.25" customHeight="1" x14ac:dyDescent="0.2">
      <c r="N109" s="52"/>
      <c r="O109" s="50"/>
    </row>
    <row r="110" spans="1:16" s="49" customFormat="1" ht="14.25" customHeight="1" thickBot="1" x14ac:dyDescent="0.25"/>
    <row r="111" spans="1:16" ht="43.5" thickBot="1" x14ac:dyDescent="0.3">
      <c r="A111" s="57"/>
      <c r="B111" s="57"/>
      <c r="C111" s="64" t="s">
        <v>0</v>
      </c>
      <c r="D111" s="65" t="s">
        <v>21</v>
      </c>
      <c r="E111" s="66" t="s">
        <v>22</v>
      </c>
      <c r="F111" s="67" t="s">
        <v>23</v>
      </c>
      <c r="G111" s="67" t="s">
        <v>24</v>
      </c>
      <c r="H111" s="68" t="s">
        <v>25</v>
      </c>
      <c r="I111" s="69" t="s">
        <v>26</v>
      </c>
      <c r="J111" s="66" t="s">
        <v>27</v>
      </c>
      <c r="K111" s="70" t="s">
        <v>28</v>
      </c>
      <c r="L111" s="80"/>
      <c r="M111" s="80"/>
      <c r="N111" s="72"/>
      <c r="O111" s="72"/>
      <c r="P111" s="89"/>
    </row>
    <row r="112" spans="1:16" ht="14.25" customHeight="1" x14ac:dyDescent="0.25">
      <c r="A112" s="57"/>
      <c r="B112" s="57"/>
      <c r="C112" s="180" t="s">
        <v>295</v>
      </c>
      <c r="D112" s="106" t="s">
        <v>125</v>
      </c>
      <c r="E112" s="107" t="s">
        <v>42</v>
      </c>
      <c r="F112" s="75" t="s">
        <v>126</v>
      </c>
      <c r="G112" s="117" t="s">
        <v>127</v>
      </c>
      <c r="H112" s="118">
        <v>0.93219696969696975</v>
      </c>
      <c r="I112" s="78">
        <v>0.5</v>
      </c>
      <c r="J112" s="79">
        <v>12560624</v>
      </c>
      <c r="K112" s="108">
        <f t="shared" ref="K112:K138" si="4">I112*J112</f>
        <v>6280312</v>
      </c>
      <c r="L112" s="80"/>
      <c r="M112" s="80"/>
      <c r="N112" s="119"/>
      <c r="O112" s="72"/>
      <c r="P112" s="89"/>
    </row>
    <row r="113" spans="1:16" ht="14.25" customHeight="1" x14ac:dyDescent="0.25">
      <c r="A113" s="57"/>
      <c r="B113" s="57"/>
      <c r="C113" s="181"/>
      <c r="D113" s="99" t="s">
        <v>296</v>
      </c>
      <c r="E113" s="109" t="s">
        <v>79</v>
      </c>
      <c r="F113" s="83" t="s">
        <v>297</v>
      </c>
      <c r="G113" s="84" t="s">
        <v>298</v>
      </c>
      <c r="H113" s="85">
        <v>0.19943181818181818</v>
      </c>
      <c r="I113" s="86">
        <v>0.5</v>
      </c>
      <c r="J113" s="87">
        <v>2400000</v>
      </c>
      <c r="K113" s="88">
        <f t="shared" si="4"/>
        <v>1200000</v>
      </c>
      <c r="L113" s="80"/>
      <c r="M113" s="80"/>
      <c r="N113" s="120"/>
      <c r="O113" s="72"/>
      <c r="P113" s="89"/>
    </row>
    <row r="114" spans="1:16" ht="14.25" customHeight="1" x14ac:dyDescent="0.25">
      <c r="A114" s="57"/>
      <c r="B114" s="57"/>
      <c r="C114" s="181"/>
      <c r="D114" s="99" t="s">
        <v>299</v>
      </c>
      <c r="E114" s="109" t="s">
        <v>79</v>
      </c>
      <c r="F114" s="83" t="s">
        <v>300</v>
      </c>
      <c r="G114" s="84" t="s">
        <v>301</v>
      </c>
      <c r="H114" s="85">
        <v>8.4280303030303025E-2</v>
      </c>
      <c r="I114" s="86">
        <v>0.5</v>
      </c>
      <c r="J114" s="87">
        <v>1000000</v>
      </c>
      <c r="K114" s="88">
        <f t="shared" si="4"/>
        <v>500000</v>
      </c>
      <c r="L114" s="80"/>
      <c r="M114" s="80"/>
      <c r="N114" s="72"/>
      <c r="O114" s="72"/>
      <c r="P114" s="89"/>
    </row>
    <row r="115" spans="1:16" ht="14.25" customHeight="1" x14ac:dyDescent="0.25">
      <c r="A115" s="57"/>
      <c r="B115" s="57"/>
      <c r="C115" s="181"/>
      <c r="D115" s="99" t="s">
        <v>302</v>
      </c>
      <c r="E115" s="109" t="s">
        <v>86</v>
      </c>
      <c r="F115" s="83" t="s">
        <v>303</v>
      </c>
      <c r="G115" s="84" t="s">
        <v>304</v>
      </c>
      <c r="H115" s="85">
        <v>0.3202651515151515</v>
      </c>
      <c r="I115" s="86">
        <v>1</v>
      </c>
      <c r="J115" s="87">
        <v>700000</v>
      </c>
      <c r="K115" s="88">
        <f t="shared" si="4"/>
        <v>700000</v>
      </c>
      <c r="L115" s="80"/>
      <c r="M115" s="80"/>
      <c r="N115" s="72"/>
      <c r="O115" s="72"/>
      <c r="P115" s="89"/>
    </row>
    <row r="116" spans="1:16" ht="14.25" customHeight="1" x14ac:dyDescent="0.25">
      <c r="A116" s="57"/>
      <c r="B116" s="57"/>
      <c r="C116" s="181"/>
      <c r="D116" s="99" t="s">
        <v>305</v>
      </c>
      <c r="E116" s="109" t="s">
        <v>79</v>
      </c>
      <c r="F116" s="83" t="s">
        <v>306</v>
      </c>
      <c r="G116" s="84" t="s">
        <v>307</v>
      </c>
      <c r="H116" s="85">
        <v>0.41950757575757575</v>
      </c>
      <c r="I116" s="86">
        <v>0.5</v>
      </c>
      <c r="J116" s="87">
        <v>5000000</v>
      </c>
      <c r="K116" s="88">
        <f t="shared" si="4"/>
        <v>2500000</v>
      </c>
      <c r="L116" s="80"/>
      <c r="M116" s="80"/>
      <c r="N116" s="72"/>
      <c r="O116" s="72"/>
      <c r="P116" s="89"/>
    </row>
    <row r="117" spans="1:16" ht="14.25" customHeight="1" x14ac:dyDescent="0.25">
      <c r="A117" s="57"/>
      <c r="B117" s="57"/>
      <c r="C117" s="181"/>
      <c r="D117" s="99" t="s">
        <v>280</v>
      </c>
      <c r="E117" s="109" t="s">
        <v>42</v>
      </c>
      <c r="F117" s="83" t="s">
        <v>281</v>
      </c>
      <c r="G117" s="84" t="s">
        <v>282</v>
      </c>
      <c r="H117" s="85">
        <v>4.321401515151515</v>
      </c>
      <c r="I117" s="86">
        <v>0.5</v>
      </c>
      <c r="J117" s="87">
        <v>13340000</v>
      </c>
      <c r="K117" s="88">
        <f t="shared" si="4"/>
        <v>6670000</v>
      </c>
      <c r="L117" s="80"/>
      <c r="M117" s="80"/>
      <c r="N117" s="72"/>
      <c r="O117" s="72"/>
      <c r="P117" s="89"/>
    </row>
    <row r="118" spans="1:16" ht="14.25" customHeight="1" x14ac:dyDescent="0.25">
      <c r="A118" s="57"/>
      <c r="B118" s="57"/>
      <c r="C118" s="181"/>
      <c r="D118" s="99" t="s">
        <v>308</v>
      </c>
      <c r="E118" s="109" t="s">
        <v>203</v>
      </c>
      <c r="F118" s="83" t="s">
        <v>309</v>
      </c>
      <c r="G118" s="84" t="s">
        <v>310</v>
      </c>
      <c r="H118" s="85">
        <v>0.51723484848484846</v>
      </c>
      <c r="I118" s="86">
        <v>1</v>
      </c>
      <c r="J118" s="87">
        <v>4799620</v>
      </c>
      <c r="K118" s="88">
        <f t="shared" si="4"/>
        <v>4799620</v>
      </c>
      <c r="L118" s="80"/>
      <c r="M118" s="80"/>
      <c r="N118" s="72"/>
      <c r="O118" s="72"/>
      <c r="P118" s="89"/>
    </row>
    <row r="119" spans="1:16" ht="14.25" customHeight="1" x14ac:dyDescent="0.25">
      <c r="A119" s="57"/>
      <c r="B119" s="57"/>
      <c r="C119" s="181"/>
      <c r="D119" s="99" t="s">
        <v>311</v>
      </c>
      <c r="E119" s="109" t="s">
        <v>86</v>
      </c>
      <c r="F119" s="83" t="s">
        <v>312</v>
      </c>
      <c r="G119" s="84" t="s">
        <v>313</v>
      </c>
      <c r="H119" s="85">
        <v>0.69242424242424239</v>
      </c>
      <c r="I119" s="86">
        <v>1</v>
      </c>
      <c r="J119" s="87">
        <v>1400000</v>
      </c>
      <c r="K119" s="88">
        <f t="shared" si="4"/>
        <v>1400000</v>
      </c>
      <c r="L119" s="80"/>
      <c r="M119" s="80"/>
      <c r="N119" s="72"/>
      <c r="O119" s="72"/>
      <c r="P119" s="89"/>
    </row>
    <row r="120" spans="1:16" ht="14.25" customHeight="1" x14ac:dyDescent="0.25">
      <c r="A120" s="57"/>
      <c r="B120" s="57"/>
      <c r="C120" s="181"/>
      <c r="D120" s="99" t="s">
        <v>314</v>
      </c>
      <c r="E120" s="109" t="s">
        <v>315</v>
      </c>
      <c r="F120" s="83" t="s">
        <v>223</v>
      </c>
      <c r="G120" s="84" t="s">
        <v>316</v>
      </c>
      <c r="H120" s="85">
        <v>0.9543560606060606</v>
      </c>
      <c r="I120" s="86">
        <v>1</v>
      </c>
      <c r="J120" s="87">
        <v>23375873</v>
      </c>
      <c r="K120" s="88">
        <f t="shared" si="4"/>
        <v>23375873</v>
      </c>
      <c r="L120" s="80"/>
      <c r="M120" s="80"/>
      <c r="N120" s="72"/>
      <c r="O120" s="72"/>
      <c r="P120" s="89"/>
    </row>
    <row r="121" spans="1:16" ht="14.25" customHeight="1" x14ac:dyDescent="0.25">
      <c r="A121" s="57"/>
      <c r="B121" s="57"/>
      <c r="C121" s="181"/>
      <c r="D121" s="99" t="s">
        <v>317</v>
      </c>
      <c r="E121" s="109" t="s">
        <v>263</v>
      </c>
      <c r="F121" s="83" t="s">
        <v>260</v>
      </c>
      <c r="G121" s="84" t="s">
        <v>318</v>
      </c>
      <c r="H121" s="85">
        <v>1.0443181818181819</v>
      </c>
      <c r="I121" s="86">
        <v>1</v>
      </c>
      <c r="J121" s="87">
        <v>24500000</v>
      </c>
      <c r="K121" s="88">
        <f t="shared" si="4"/>
        <v>24500000</v>
      </c>
      <c r="L121" s="80"/>
      <c r="M121" s="80"/>
      <c r="N121" s="72"/>
      <c r="O121" s="72"/>
      <c r="P121" s="89"/>
    </row>
    <row r="122" spans="1:16" ht="14.25" customHeight="1" x14ac:dyDescent="0.25">
      <c r="A122" s="57"/>
      <c r="B122" s="57"/>
      <c r="C122" s="181"/>
      <c r="D122" s="99" t="s">
        <v>319</v>
      </c>
      <c r="E122" s="109" t="s">
        <v>86</v>
      </c>
      <c r="F122" s="83" t="s">
        <v>226</v>
      </c>
      <c r="G122" s="84" t="s">
        <v>320</v>
      </c>
      <c r="H122" s="85">
        <v>5.0189393939393936E-2</v>
      </c>
      <c r="I122" s="86">
        <v>0.5</v>
      </c>
      <c r="J122" s="87">
        <v>100000</v>
      </c>
      <c r="K122" s="88">
        <f t="shared" si="4"/>
        <v>50000</v>
      </c>
      <c r="L122" s="80"/>
      <c r="M122" s="80"/>
      <c r="N122" s="72"/>
      <c r="O122" s="72"/>
      <c r="P122" s="89"/>
    </row>
    <row r="123" spans="1:16" ht="14.25" customHeight="1" x14ac:dyDescent="0.25">
      <c r="A123" s="57"/>
      <c r="B123" s="57"/>
      <c r="C123" s="181"/>
      <c r="D123" s="99" t="s">
        <v>321</v>
      </c>
      <c r="E123" s="109" t="s">
        <v>79</v>
      </c>
      <c r="F123" s="83" t="s">
        <v>229</v>
      </c>
      <c r="G123" s="84" t="s">
        <v>322</v>
      </c>
      <c r="H123" s="85">
        <v>0.10700757575757576</v>
      </c>
      <c r="I123" s="86">
        <v>1</v>
      </c>
      <c r="J123" s="87">
        <v>1300000</v>
      </c>
      <c r="K123" s="88">
        <f t="shared" si="4"/>
        <v>1300000</v>
      </c>
      <c r="L123" s="80"/>
      <c r="M123" s="80"/>
      <c r="N123" s="72"/>
      <c r="O123" s="72"/>
      <c r="P123" s="89"/>
    </row>
    <row r="124" spans="1:16" ht="14.25" customHeight="1" x14ac:dyDescent="0.25">
      <c r="A124" s="57"/>
      <c r="B124" s="57"/>
      <c r="C124" s="181"/>
      <c r="D124" s="99" t="s">
        <v>323</v>
      </c>
      <c r="E124" s="109" t="s">
        <v>79</v>
      </c>
      <c r="F124" s="83" t="s">
        <v>232</v>
      </c>
      <c r="G124" s="84" t="s">
        <v>324</v>
      </c>
      <c r="H124" s="85">
        <v>0.10492424242424242</v>
      </c>
      <c r="I124" s="86">
        <v>0.5</v>
      </c>
      <c r="J124" s="87">
        <v>1300000</v>
      </c>
      <c r="K124" s="88">
        <f t="shared" si="4"/>
        <v>650000</v>
      </c>
      <c r="L124" s="80"/>
      <c r="M124" s="80"/>
      <c r="N124" s="72"/>
      <c r="O124" s="72"/>
      <c r="P124" s="89"/>
    </row>
    <row r="125" spans="1:16" ht="14.25" customHeight="1" x14ac:dyDescent="0.25">
      <c r="A125" s="57"/>
      <c r="B125" s="57"/>
      <c r="C125" s="181"/>
      <c r="D125" s="99" t="s">
        <v>325</v>
      </c>
      <c r="E125" s="109" t="s">
        <v>79</v>
      </c>
      <c r="F125" s="83" t="s">
        <v>272</v>
      </c>
      <c r="G125" s="84" t="s">
        <v>326</v>
      </c>
      <c r="H125" s="85">
        <v>0.10625</v>
      </c>
      <c r="I125" s="86">
        <v>1</v>
      </c>
      <c r="J125" s="87">
        <v>1300000</v>
      </c>
      <c r="K125" s="88">
        <f t="shared" si="4"/>
        <v>1300000</v>
      </c>
      <c r="L125" s="80"/>
      <c r="M125" s="80"/>
      <c r="N125" s="72"/>
      <c r="O125" s="72"/>
      <c r="P125" s="89"/>
    </row>
    <row r="126" spans="1:16" ht="14.25" customHeight="1" x14ac:dyDescent="0.25">
      <c r="A126" s="57"/>
      <c r="B126" s="57"/>
      <c r="C126" s="181"/>
      <c r="D126" s="99" t="s">
        <v>327</v>
      </c>
      <c r="E126" s="109" t="s">
        <v>79</v>
      </c>
      <c r="F126" s="83" t="s">
        <v>275</v>
      </c>
      <c r="G126" s="84" t="s">
        <v>328</v>
      </c>
      <c r="H126" s="85">
        <v>0.1043560606060606</v>
      </c>
      <c r="I126" s="86">
        <v>0.5</v>
      </c>
      <c r="J126" s="87">
        <v>1300000</v>
      </c>
      <c r="K126" s="88">
        <f t="shared" si="4"/>
        <v>650000</v>
      </c>
      <c r="L126" s="80"/>
      <c r="M126" s="80"/>
      <c r="N126" s="72"/>
      <c r="O126" s="72"/>
      <c r="P126" s="89"/>
    </row>
    <row r="127" spans="1:16" ht="14.25" customHeight="1" x14ac:dyDescent="0.25">
      <c r="A127" s="57"/>
      <c r="B127" s="57"/>
      <c r="C127" s="181"/>
      <c r="D127" s="99" t="s">
        <v>329</v>
      </c>
      <c r="E127" s="109" t="s">
        <v>79</v>
      </c>
      <c r="F127" s="83" t="s">
        <v>278</v>
      </c>
      <c r="G127" s="84" t="s">
        <v>330</v>
      </c>
      <c r="H127" s="85">
        <v>5.5492424242424246E-2</v>
      </c>
      <c r="I127" s="86">
        <v>1</v>
      </c>
      <c r="J127" s="87">
        <v>700000</v>
      </c>
      <c r="K127" s="88">
        <f t="shared" si="4"/>
        <v>700000</v>
      </c>
      <c r="L127" s="80"/>
      <c r="M127" s="80"/>
      <c r="N127" s="72"/>
      <c r="O127" s="72"/>
      <c r="P127" s="89"/>
    </row>
    <row r="128" spans="1:16" ht="14.25" customHeight="1" x14ac:dyDescent="0.25">
      <c r="A128" s="57"/>
      <c r="B128" s="57"/>
      <c r="C128" s="181"/>
      <c r="D128" s="99" t="s">
        <v>331</v>
      </c>
      <c r="E128" s="109" t="s">
        <v>79</v>
      </c>
      <c r="F128" s="83" t="s">
        <v>332</v>
      </c>
      <c r="G128" s="84" t="s">
        <v>333</v>
      </c>
      <c r="H128" s="85">
        <v>0.55056818181818179</v>
      </c>
      <c r="I128" s="86">
        <v>0.5</v>
      </c>
      <c r="J128" s="87">
        <v>7700000</v>
      </c>
      <c r="K128" s="88">
        <f t="shared" si="4"/>
        <v>3850000</v>
      </c>
      <c r="L128" s="80"/>
      <c r="M128" s="80"/>
      <c r="N128" s="72"/>
      <c r="O128" s="72"/>
      <c r="P128" s="89"/>
    </row>
    <row r="129" spans="1:16" ht="14.25" customHeight="1" x14ac:dyDescent="0.25">
      <c r="A129" s="57"/>
      <c r="B129" s="57"/>
      <c r="C129" s="181"/>
      <c r="D129" s="99" t="s">
        <v>334</v>
      </c>
      <c r="E129" s="109" t="s">
        <v>79</v>
      </c>
      <c r="F129" s="83" t="s">
        <v>335</v>
      </c>
      <c r="G129" s="84" t="s">
        <v>336</v>
      </c>
      <c r="H129" s="85">
        <v>0.22386363636363638</v>
      </c>
      <c r="I129" s="86">
        <v>1</v>
      </c>
      <c r="J129" s="87">
        <v>2600000</v>
      </c>
      <c r="K129" s="88">
        <f t="shared" si="4"/>
        <v>2600000</v>
      </c>
      <c r="L129" s="80"/>
      <c r="M129" s="80"/>
      <c r="N129" s="72"/>
      <c r="O129" s="72"/>
      <c r="P129" s="89"/>
    </row>
    <row r="130" spans="1:16" ht="14.25" customHeight="1" x14ac:dyDescent="0.25">
      <c r="A130" s="57"/>
      <c r="B130" s="57"/>
      <c r="C130" s="181"/>
      <c r="D130" s="99" t="s">
        <v>337</v>
      </c>
      <c r="E130" s="109" t="s">
        <v>79</v>
      </c>
      <c r="F130" s="83" t="s">
        <v>338</v>
      </c>
      <c r="G130" s="84" t="s">
        <v>339</v>
      </c>
      <c r="H130" s="85">
        <v>0.70738636363636365</v>
      </c>
      <c r="I130" s="86">
        <v>0.5</v>
      </c>
      <c r="J130" s="87">
        <v>8300000</v>
      </c>
      <c r="K130" s="88">
        <f t="shared" si="4"/>
        <v>4150000</v>
      </c>
      <c r="L130" s="80"/>
      <c r="M130" s="80"/>
      <c r="N130" s="72"/>
      <c r="O130" s="72"/>
      <c r="P130" s="89"/>
    </row>
    <row r="131" spans="1:16" ht="14.25" customHeight="1" x14ac:dyDescent="0.25">
      <c r="A131" s="57"/>
      <c r="B131" s="57"/>
      <c r="C131" s="181"/>
      <c r="D131" s="99" t="s">
        <v>340</v>
      </c>
      <c r="E131" s="109" t="s">
        <v>79</v>
      </c>
      <c r="F131" s="83" t="s">
        <v>341</v>
      </c>
      <c r="G131" s="84" t="s">
        <v>342</v>
      </c>
      <c r="H131" s="85">
        <v>0.6526515151515152</v>
      </c>
      <c r="I131" s="86">
        <v>1</v>
      </c>
      <c r="J131" s="87">
        <v>7600000</v>
      </c>
      <c r="K131" s="88">
        <f t="shared" si="4"/>
        <v>7600000</v>
      </c>
      <c r="L131" s="80"/>
      <c r="M131" s="80"/>
      <c r="N131" s="72"/>
      <c r="O131" s="72"/>
      <c r="P131" s="89"/>
    </row>
    <row r="132" spans="1:16" ht="14.25" customHeight="1" x14ac:dyDescent="0.25">
      <c r="A132" s="57"/>
      <c r="B132" s="57"/>
      <c r="C132" s="181"/>
      <c r="D132" s="99" t="s">
        <v>343</v>
      </c>
      <c r="E132" s="109" t="s">
        <v>42</v>
      </c>
      <c r="F132" s="83" t="s">
        <v>344</v>
      </c>
      <c r="G132" s="84" t="s">
        <v>345</v>
      </c>
      <c r="H132" s="85">
        <v>2.822537878787879</v>
      </c>
      <c r="I132" s="86">
        <v>1</v>
      </c>
      <c r="J132" s="87">
        <v>48300000</v>
      </c>
      <c r="K132" s="88">
        <f t="shared" si="4"/>
        <v>48300000</v>
      </c>
      <c r="L132" s="80"/>
      <c r="M132" s="80"/>
      <c r="N132" s="72"/>
      <c r="O132" s="72"/>
      <c r="P132" s="89"/>
    </row>
    <row r="133" spans="1:16" ht="14.25" customHeight="1" x14ac:dyDescent="0.25">
      <c r="A133" s="57"/>
      <c r="B133" s="57"/>
      <c r="C133" s="181"/>
      <c r="D133" s="99" t="s">
        <v>346</v>
      </c>
      <c r="E133" s="109" t="s">
        <v>86</v>
      </c>
      <c r="F133" s="83" t="s">
        <v>347</v>
      </c>
      <c r="G133" s="84" t="s">
        <v>348</v>
      </c>
      <c r="H133" s="85">
        <v>1.2433712121212122</v>
      </c>
      <c r="I133" s="86">
        <v>1</v>
      </c>
      <c r="J133" s="87">
        <v>2400000</v>
      </c>
      <c r="K133" s="88">
        <f t="shared" si="4"/>
        <v>2400000</v>
      </c>
      <c r="L133" s="80"/>
      <c r="M133" s="80"/>
      <c r="N133" s="72"/>
      <c r="O133" s="72"/>
      <c r="P133" s="89"/>
    </row>
    <row r="134" spans="1:16" ht="14.25" customHeight="1" x14ac:dyDescent="0.25">
      <c r="A134" s="57"/>
      <c r="B134" s="57"/>
      <c r="C134" s="181"/>
      <c r="D134" s="99" t="s">
        <v>349</v>
      </c>
      <c r="E134" s="109" t="s">
        <v>263</v>
      </c>
      <c r="F134" s="83" t="s">
        <v>264</v>
      </c>
      <c r="G134" s="84" t="s">
        <v>350</v>
      </c>
      <c r="H134" s="85">
        <v>0.41249999999999998</v>
      </c>
      <c r="I134" s="86">
        <v>0.5</v>
      </c>
      <c r="J134" s="87">
        <v>6700000</v>
      </c>
      <c r="K134" s="88">
        <f t="shared" si="4"/>
        <v>3350000</v>
      </c>
      <c r="L134" s="80"/>
      <c r="M134" s="80"/>
      <c r="N134" s="72"/>
      <c r="O134" s="72"/>
      <c r="P134" s="89"/>
    </row>
    <row r="135" spans="1:16" ht="14.25" customHeight="1" x14ac:dyDescent="0.25">
      <c r="A135" s="57"/>
      <c r="B135" s="57"/>
      <c r="C135" s="181"/>
      <c r="D135" s="99" t="s">
        <v>351</v>
      </c>
      <c r="E135" s="109" t="s">
        <v>234</v>
      </c>
      <c r="F135" s="83" t="s">
        <v>352</v>
      </c>
      <c r="G135" s="84" t="s">
        <v>353</v>
      </c>
      <c r="H135" s="85">
        <v>1.8636363636363635</v>
      </c>
      <c r="I135" s="86">
        <v>1</v>
      </c>
      <c r="J135" s="87">
        <v>6400000</v>
      </c>
      <c r="K135" s="88">
        <f t="shared" si="4"/>
        <v>6400000</v>
      </c>
      <c r="L135" s="80"/>
      <c r="M135" s="80"/>
      <c r="N135" s="72"/>
      <c r="O135" s="72"/>
      <c r="P135" s="89"/>
    </row>
    <row r="136" spans="1:16" ht="14.25" customHeight="1" x14ac:dyDescent="0.25">
      <c r="A136" s="57"/>
      <c r="B136" s="57"/>
      <c r="C136" s="181"/>
      <c r="D136" s="99" t="s">
        <v>354</v>
      </c>
      <c r="E136" s="109" t="s">
        <v>203</v>
      </c>
      <c r="F136" s="83" t="s">
        <v>355</v>
      </c>
      <c r="G136" s="84" t="s">
        <v>356</v>
      </c>
      <c r="H136" s="85">
        <v>0.21306818181818182</v>
      </c>
      <c r="I136" s="86">
        <v>1</v>
      </c>
      <c r="J136" s="87">
        <v>1134412</v>
      </c>
      <c r="K136" s="88">
        <f t="shared" si="4"/>
        <v>1134412</v>
      </c>
      <c r="L136" s="80"/>
      <c r="M136" s="80"/>
      <c r="N136" s="72"/>
      <c r="O136" s="72"/>
      <c r="P136" s="89"/>
    </row>
    <row r="137" spans="1:16" ht="14.25" customHeight="1" x14ac:dyDescent="0.25">
      <c r="A137" s="57"/>
      <c r="B137" s="57"/>
      <c r="C137" s="181"/>
      <c r="D137" s="99" t="s">
        <v>357</v>
      </c>
      <c r="E137" s="109" t="s">
        <v>79</v>
      </c>
      <c r="F137" s="83" t="s">
        <v>358</v>
      </c>
      <c r="G137" s="84" t="s">
        <v>359</v>
      </c>
      <c r="H137" s="85">
        <v>1.446969696969697</v>
      </c>
      <c r="I137" s="86">
        <v>1</v>
      </c>
      <c r="J137" s="87">
        <v>700000</v>
      </c>
      <c r="K137" s="88">
        <f t="shared" si="4"/>
        <v>700000</v>
      </c>
      <c r="L137" s="80"/>
      <c r="M137" s="80"/>
      <c r="N137" s="72"/>
      <c r="O137" s="72"/>
      <c r="P137" s="89"/>
    </row>
    <row r="138" spans="1:16" ht="14.25" customHeight="1" thickBot="1" x14ac:dyDescent="0.3">
      <c r="A138" s="57"/>
      <c r="B138" s="57"/>
      <c r="C138" s="181"/>
      <c r="D138" s="110" t="s">
        <v>360</v>
      </c>
      <c r="E138" s="111" t="s">
        <v>79</v>
      </c>
      <c r="F138" s="112" t="s">
        <v>361</v>
      </c>
      <c r="G138" s="113" t="s">
        <v>362</v>
      </c>
      <c r="H138" s="114">
        <v>0.49924242424242427</v>
      </c>
      <c r="I138" s="115">
        <v>0.5</v>
      </c>
      <c r="J138" s="90">
        <v>5900000</v>
      </c>
      <c r="K138" s="91">
        <f t="shared" si="4"/>
        <v>2950000</v>
      </c>
      <c r="L138" s="80"/>
      <c r="M138" s="80"/>
      <c r="N138" s="72">
        <f>SUM(J112:J138)</f>
        <v>192810529</v>
      </c>
      <c r="O138" s="72">
        <f>SUM(K112:K138)</f>
        <v>160010217</v>
      </c>
      <c r="P138" s="89"/>
    </row>
    <row r="139" spans="1:16" ht="42.75" x14ac:dyDescent="0.25">
      <c r="A139" s="57"/>
      <c r="B139" s="57"/>
      <c r="C139" s="181"/>
      <c r="D139" s="92"/>
      <c r="E139" s="183" t="s">
        <v>128</v>
      </c>
      <c r="F139" s="93" t="s">
        <v>129</v>
      </c>
      <c r="G139" s="94" t="s">
        <v>130</v>
      </c>
      <c r="H139" s="177"/>
      <c r="I139" s="95" t="s">
        <v>26</v>
      </c>
      <c r="J139" s="96" t="s">
        <v>27</v>
      </c>
      <c r="K139" s="97" t="s">
        <v>28</v>
      </c>
      <c r="L139" s="80"/>
      <c r="M139" s="80"/>
      <c r="N139" s="72"/>
      <c r="O139" s="72"/>
      <c r="P139" s="89"/>
    </row>
    <row r="140" spans="1:16" ht="14.25" customHeight="1" x14ac:dyDescent="0.25">
      <c r="A140" s="57"/>
      <c r="B140" s="57"/>
      <c r="C140" s="181"/>
      <c r="D140" s="99" t="s">
        <v>140</v>
      </c>
      <c r="E140" s="184"/>
      <c r="F140" s="83" t="s">
        <v>141</v>
      </c>
      <c r="G140" s="84" t="s">
        <v>139</v>
      </c>
      <c r="H140" s="178"/>
      <c r="I140" s="86">
        <v>0.5</v>
      </c>
      <c r="J140" s="87">
        <v>392000</v>
      </c>
      <c r="K140" s="88">
        <f t="shared" ref="K140:K150" si="5">I140*J140</f>
        <v>196000</v>
      </c>
      <c r="L140" s="80"/>
      <c r="M140" s="80"/>
      <c r="N140" s="72"/>
      <c r="O140" s="72"/>
      <c r="P140" s="89"/>
    </row>
    <row r="141" spans="1:16" ht="14.25" customHeight="1" x14ac:dyDescent="0.25">
      <c r="A141" s="57"/>
      <c r="B141" s="57"/>
      <c r="C141" s="181"/>
      <c r="D141" s="99" t="s">
        <v>142</v>
      </c>
      <c r="E141" s="184"/>
      <c r="F141" s="83" t="s">
        <v>143</v>
      </c>
      <c r="G141" s="84" t="s">
        <v>139</v>
      </c>
      <c r="H141" s="178"/>
      <c r="I141" s="86">
        <v>0.5</v>
      </c>
      <c r="J141" s="87">
        <v>588000</v>
      </c>
      <c r="K141" s="88">
        <f t="shared" si="5"/>
        <v>294000</v>
      </c>
      <c r="L141" s="80"/>
      <c r="M141" s="80"/>
      <c r="N141" s="72"/>
      <c r="O141" s="72"/>
      <c r="P141" s="89"/>
    </row>
    <row r="142" spans="1:16" ht="14.25" customHeight="1" x14ac:dyDescent="0.25">
      <c r="A142" s="57"/>
      <c r="B142" s="57"/>
      <c r="C142" s="181"/>
      <c r="D142" s="99" t="s">
        <v>363</v>
      </c>
      <c r="E142" s="184"/>
      <c r="F142" s="83" t="s">
        <v>364</v>
      </c>
      <c r="G142" s="84" t="s">
        <v>139</v>
      </c>
      <c r="H142" s="178"/>
      <c r="I142" s="86">
        <v>1</v>
      </c>
      <c r="J142" s="87">
        <v>196000</v>
      </c>
      <c r="K142" s="88">
        <f t="shared" si="5"/>
        <v>196000</v>
      </c>
      <c r="L142" s="80"/>
      <c r="M142" s="80"/>
      <c r="N142" s="72"/>
      <c r="O142" s="72"/>
      <c r="P142" s="89"/>
    </row>
    <row r="143" spans="1:16" ht="14.25" customHeight="1" x14ac:dyDescent="0.25">
      <c r="A143" s="57"/>
      <c r="B143" s="57"/>
      <c r="C143" s="181"/>
      <c r="D143" s="99" t="s">
        <v>365</v>
      </c>
      <c r="E143" s="184"/>
      <c r="F143" s="83" t="s">
        <v>366</v>
      </c>
      <c r="G143" s="84" t="s">
        <v>367</v>
      </c>
      <c r="H143" s="178"/>
      <c r="I143" s="86">
        <v>1</v>
      </c>
      <c r="J143" s="87">
        <v>2037000</v>
      </c>
      <c r="K143" s="88">
        <f t="shared" si="5"/>
        <v>2037000</v>
      </c>
      <c r="L143" s="80"/>
      <c r="M143" s="80"/>
      <c r="N143" s="72"/>
      <c r="O143" s="72"/>
      <c r="P143" s="89"/>
    </row>
    <row r="144" spans="1:16" ht="14.25" customHeight="1" x14ac:dyDescent="0.25">
      <c r="A144" s="57"/>
      <c r="B144" s="57"/>
      <c r="C144" s="181"/>
      <c r="D144" s="99" t="s">
        <v>368</v>
      </c>
      <c r="E144" s="184"/>
      <c r="F144" s="83" t="s">
        <v>369</v>
      </c>
      <c r="G144" s="84" t="s">
        <v>133</v>
      </c>
      <c r="H144" s="178"/>
      <c r="I144" s="86">
        <v>1</v>
      </c>
      <c r="J144" s="87">
        <v>353000</v>
      </c>
      <c r="K144" s="88">
        <f t="shared" si="5"/>
        <v>353000</v>
      </c>
      <c r="L144" s="80"/>
      <c r="M144" s="80"/>
      <c r="N144" s="72"/>
      <c r="O144" s="72"/>
      <c r="P144" s="89"/>
    </row>
    <row r="145" spans="1:16" ht="14.25" customHeight="1" x14ac:dyDescent="0.25">
      <c r="A145" s="57"/>
      <c r="B145" s="57"/>
      <c r="C145" s="181"/>
      <c r="D145" s="99" t="s">
        <v>370</v>
      </c>
      <c r="E145" s="184"/>
      <c r="F145" s="83" t="s">
        <v>371</v>
      </c>
      <c r="G145" s="84" t="s">
        <v>139</v>
      </c>
      <c r="H145" s="178"/>
      <c r="I145" s="86">
        <v>1</v>
      </c>
      <c r="J145" s="87">
        <v>1847503</v>
      </c>
      <c r="K145" s="88">
        <f t="shared" si="5"/>
        <v>1847503</v>
      </c>
      <c r="L145" s="80"/>
      <c r="M145" s="80"/>
      <c r="N145" s="72"/>
      <c r="O145" s="72"/>
      <c r="P145" s="89"/>
    </row>
    <row r="146" spans="1:16" ht="14.25" customHeight="1" x14ac:dyDescent="0.25">
      <c r="A146" s="57"/>
      <c r="B146" s="57"/>
      <c r="C146" s="181"/>
      <c r="D146" s="99" t="s">
        <v>372</v>
      </c>
      <c r="E146" s="184"/>
      <c r="F146" s="83" t="s">
        <v>373</v>
      </c>
      <c r="G146" s="84" t="s">
        <v>374</v>
      </c>
      <c r="H146" s="178"/>
      <c r="I146" s="86">
        <v>1</v>
      </c>
      <c r="J146" s="87">
        <v>784000</v>
      </c>
      <c r="K146" s="88">
        <f t="shared" si="5"/>
        <v>784000</v>
      </c>
      <c r="L146" s="80"/>
      <c r="M146" s="80"/>
      <c r="N146" s="72"/>
      <c r="O146" s="72"/>
      <c r="P146" s="89"/>
    </row>
    <row r="147" spans="1:16" ht="14.25" customHeight="1" x14ac:dyDescent="0.25">
      <c r="A147" s="57"/>
      <c r="B147" s="57"/>
      <c r="C147" s="181"/>
      <c r="D147" s="99" t="s">
        <v>292</v>
      </c>
      <c r="E147" s="184"/>
      <c r="F147" s="83" t="s">
        <v>293</v>
      </c>
      <c r="G147" s="84" t="s">
        <v>294</v>
      </c>
      <c r="H147" s="178"/>
      <c r="I147" s="86">
        <v>0.5</v>
      </c>
      <c r="J147" s="87">
        <v>2041000</v>
      </c>
      <c r="K147" s="88">
        <f t="shared" si="5"/>
        <v>1020500</v>
      </c>
      <c r="L147" s="80"/>
      <c r="M147" s="80"/>
      <c r="N147" s="72"/>
      <c r="O147" s="72"/>
      <c r="P147" s="89"/>
    </row>
    <row r="148" spans="1:16" ht="14.25" customHeight="1" x14ac:dyDescent="0.25">
      <c r="A148" s="57"/>
      <c r="B148" s="57"/>
      <c r="C148" s="181"/>
      <c r="D148" s="99" t="s">
        <v>375</v>
      </c>
      <c r="E148" s="184"/>
      <c r="F148" s="83" t="s">
        <v>376</v>
      </c>
      <c r="G148" s="84" t="s">
        <v>139</v>
      </c>
      <c r="H148" s="178"/>
      <c r="I148" s="86">
        <v>1</v>
      </c>
      <c r="J148" s="87">
        <v>1921000</v>
      </c>
      <c r="K148" s="88">
        <f t="shared" si="5"/>
        <v>1921000</v>
      </c>
      <c r="L148" s="80"/>
      <c r="M148" s="80"/>
      <c r="N148" s="72"/>
      <c r="O148" s="72"/>
      <c r="P148" s="89"/>
    </row>
    <row r="149" spans="1:16" ht="14.25" customHeight="1" x14ac:dyDescent="0.25">
      <c r="A149" s="57"/>
      <c r="B149" s="57"/>
      <c r="C149" s="181"/>
      <c r="D149" s="99" t="s">
        <v>377</v>
      </c>
      <c r="E149" s="184"/>
      <c r="F149" s="83" t="s">
        <v>378</v>
      </c>
      <c r="G149" s="84" t="s">
        <v>139</v>
      </c>
      <c r="H149" s="178"/>
      <c r="I149" s="86">
        <v>1</v>
      </c>
      <c r="J149" s="87">
        <v>1595000</v>
      </c>
      <c r="K149" s="88">
        <f t="shared" si="5"/>
        <v>1595000</v>
      </c>
      <c r="L149" s="80"/>
      <c r="M149" s="80"/>
      <c r="N149" s="72"/>
      <c r="O149" s="72"/>
      <c r="P149" s="89"/>
    </row>
    <row r="150" spans="1:16" ht="14.25" customHeight="1" thickBot="1" x14ac:dyDescent="0.3">
      <c r="A150" s="57"/>
      <c r="B150" s="57"/>
      <c r="C150" s="182"/>
      <c r="D150" s="100" t="s">
        <v>144</v>
      </c>
      <c r="E150" s="185"/>
      <c r="F150" s="101" t="s">
        <v>145</v>
      </c>
      <c r="G150" s="116" t="s">
        <v>144</v>
      </c>
      <c r="H150" s="179"/>
      <c r="I150" s="103">
        <v>0.33333333333333331</v>
      </c>
      <c r="J150" s="104">
        <v>20900000</v>
      </c>
      <c r="K150" s="105">
        <f t="shared" si="5"/>
        <v>6966666.666666666</v>
      </c>
      <c r="L150" s="80"/>
      <c r="M150" s="80"/>
      <c r="N150" s="72"/>
      <c r="O150" s="72"/>
      <c r="P150" s="89"/>
    </row>
    <row r="151" spans="1:16" s="122" customFormat="1" x14ac:dyDescent="0.2">
      <c r="A151" s="49"/>
      <c r="B151" s="49"/>
      <c r="C151" s="49"/>
      <c r="D151" s="49"/>
      <c r="E151" s="49"/>
      <c r="F151" s="49"/>
      <c r="G151" s="49"/>
      <c r="H151" s="49"/>
      <c r="I151" s="49"/>
      <c r="J151" s="49"/>
      <c r="K151" s="49"/>
      <c r="L151" s="121"/>
      <c r="M151" s="121"/>
      <c r="N151" s="72"/>
      <c r="O151" s="72"/>
    </row>
    <row r="152" spans="1:16" x14ac:dyDescent="0.25">
      <c r="N152" s="72"/>
      <c r="O152" s="72"/>
    </row>
  </sheetData>
  <sheetProtection algorithmName="SHA-512" hashValue="1Ddu61pV1MXSuGeFP7LoOcJES5lZtnapPEMLvBXfp0UEbcqn13r5Oy4KwVjZIQOrr0ZMMzZFT8WBgslPEHbziA==" saltValue="wvAUCn/nZQtHxPpVTNznyA==" spinCount="100000" sheet="1" objects="1"/>
  <mergeCells count="11">
    <mergeCell ref="H103:H108"/>
    <mergeCell ref="C112:C150"/>
    <mergeCell ref="E139:E150"/>
    <mergeCell ref="H139:H150"/>
    <mergeCell ref="C2:I2"/>
    <mergeCell ref="C4:I4"/>
    <mergeCell ref="C8:C48"/>
    <mergeCell ref="E42:E48"/>
    <mergeCell ref="H42:H48"/>
    <mergeCell ref="C52:C108"/>
    <mergeCell ref="E103:E108"/>
  </mergeCells>
  <pageMargins left="0.75" right="0.75" top="1" bottom="1" header="0.5" footer="0.5"/>
  <pageSetup scale="35" orientation="portrait" r:id="rId1"/>
  <headerFooter alignWithMargins="0"/>
  <rowBreaks count="2" manualBreakCount="2">
    <brk id="49" max="12" man="1"/>
    <brk id="109" max="12"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Credit Form</vt:lpstr>
      <vt:lpstr>CIP for RIF</vt:lpstr>
      <vt:lpstr>'CIP for RIF'!Print_Area</vt:lpstr>
      <vt:lpstr>'Credit Form'!Print_Area</vt:lpstr>
      <vt:lpstr>'Credit Form'!Service_Area_A</vt:lpstr>
      <vt:lpstr>'Credit Form'!Service_Area_B</vt:lpstr>
      <vt:lpstr>'Credit Form'!Service_Area_C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Polasek</dc:creator>
  <cp:lastModifiedBy>Ed Polasek</cp:lastModifiedBy>
  <cp:lastPrinted>2020-01-06T20:28:52Z</cp:lastPrinted>
  <dcterms:created xsi:type="dcterms:W3CDTF">2020-01-06T14:38:41Z</dcterms:created>
  <dcterms:modified xsi:type="dcterms:W3CDTF">2020-07-07T14:03:26Z</dcterms:modified>
</cp:coreProperties>
</file>