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defaultThemeVersion="124226"/>
  <mc:AlternateContent xmlns:mc="http://schemas.openxmlformats.org/markup-compatibility/2006">
    <mc:Choice Requires="x15">
      <x15ac:absPath xmlns:x15ac="http://schemas.microsoft.com/office/spreadsheetml/2010/11/ac" url="https://roundrocktexas.sharepoint.com/sites/FIN-FinDiv/Division Files/Debt Service/Mandatory Reporting/2021/"/>
    </mc:Choice>
  </mc:AlternateContent>
  <xr:revisionPtr revIDLastSave="299" documentId="8_{4DE09D60-F91A-4D9C-B50C-C742568BBA3C}" xr6:coauthVersionLast="47" xr6:coauthVersionMax="47" xr10:uidLastSave="{C780FB65-948A-484C-B396-A31C2057E351}"/>
  <bookViews>
    <workbookView xWindow="28680" yWindow="390" windowWidth="25440" windowHeight="15390" tabRatio="777" firstSheet="2" activeTab="4" xr2:uid="{00000000-000D-0000-FFFF-FFFF00000000}"/>
  </bookViews>
  <sheets>
    <sheet name="Bill List" sheetId="1" state="hidden" r:id="rId1"/>
    <sheet name="Re-formatted" sheetId="2" state="hidden" r:id="rId2"/>
    <sheet name="1-Contact Information" sheetId="12" r:id="rId3"/>
    <sheet name="2-Summary of Debt Obligations" sheetId="13" r:id="rId4"/>
    <sheet name="3 - Individual Debt Obligations" sheetId="5" r:id="rId5"/>
    <sheet name="Sheet2" sheetId="4" state="hidden" r:id="rId6"/>
  </sheets>
  <definedNames>
    <definedName name="_xlnm.Print_Area" localSheetId="3">'2-Summary of Debt Obligations'!$A$1:$K$8</definedName>
    <definedName name="_xlnm.Print_Area" localSheetId="4">'3 - Individual Debt Obligations'!$A$1:$N$53</definedName>
    <definedName name="_xlnm.Print_Titles" localSheetId="4">'3 - Individual Debt Obligations'!$5:$5</definedName>
    <definedName name="unrated__Y_N">Sheet2!$A$11:$A$12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3" i="5" l="1"/>
  <c r="J51" i="5"/>
  <c r="C51" i="5"/>
  <c r="C44" i="5"/>
  <c r="J38" i="5"/>
  <c r="C32" i="5"/>
  <c r="J26" i="5"/>
  <c r="I21" i="5"/>
  <c r="J21" i="5"/>
  <c r="I25" i="5"/>
  <c r="I44" i="5"/>
  <c r="H44" i="5"/>
  <c r="D44" i="5"/>
  <c r="E44" i="5"/>
  <c r="H38" i="5"/>
  <c r="D38" i="5"/>
  <c r="E38" i="5"/>
  <c r="C38" i="5"/>
  <c r="H26" i="5"/>
  <c r="D26" i="5"/>
  <c r="E26" i="5"/>
  <c r="C26" i="5"/>
  <c r="C21" i="5"/>
  <c r="I18" i="5"/>
  <c r="H21" i="5"/>
  <c r="E21" i="5"/>
  <c r="D21" i="5"/>
  <c r="I24" i="5"/>
  <c r="I17" i="5"/>
  <c r="J47" i="5"/>
  <c r="J50" i="5"/>
  <c r="D51" i="5"/>
  <c r="E51" i="5"/>
  <c r="H51" i="5"/>
  <c r="H32" i="5"/>
  <c r="E32" i="5"/>
  <c r="D32" i="5"/>
  <c r="I36" i="5"/>
  <c r="I38" i="5" s="1"/>
  <c r="I26" i="5" l="1"/>
  <c r="H53" i="5"/>
  <c r="E53" i="5"/>
  <c r="D53" i="5"/>
  <c r="I29" i="5"/>
  <c r="I15" i="5"/>
  <c r="I12" i="5"/>
  <c r="I13" i="5"/>
  <c r="I9" i="5"/>
  <c r="I8" i="5"/>
  <c r="J36" i="5"/>
  <c r="I14" i="5"/>
  <c r="I49" i="5" l="1"/>
  <c r="J49" i="5" s="1"/>
  <c r="I48" i="5"/>
  <c r="I31" i="5"/>
  <c r="J31" i="5" l="1"/>
  <c r="I32" i="5"/>
  <c r="J48" i="5"/>
  <c r="I51" i="5"/>
  <c r="J11" i="5"/>
  <c r="I53" i="5" l="1"/>
  <c r="J7" i="5"/>
  <c r="J10" i="5"/>
  <c r="J30" i="5"/>
  <c r="J32" i="5" s="1"/>
  <c r="J35" i="5"/>
  <c r="J41" i="5"/>
  <c r="J42" i="5"/>
  <c r="J44" i="5" l="1"/>
  <c r="J53" i="5" l="1"/>
</calcChain>
</file>

<file path=xl/sharedStrings.xml><?xml version="1.0" encoding="utf-8"?>
<sst xmlns="http://schemas.openxmlformats.org/spreadsheetml/2006/main" count="283" uniqueCount="180">
  <si>
    <r>
      <t>o</t>
    </r>
    <r>
      <rPr>
        <sz val="7"/>
        <color theme="1"/>
        <rFont val="Times New Roman"/>
        <family val="1"/>
      </rPr>
      <t xml:space="preserve">   </t>
    </r>
    <r>
      <rPr>
        <sz val="11"/>
        <color theme="1"/>
        <rFont val="Calibri"/>
        <family val="2"/>
        <scheme val="minor"/>
      </rPr>
      <t>the issued and unissued amount</t>
    </r>
  </si>
  <si>
    <r>
      <t>o</t>
    </r>
    <r>
      <rPr>
        <sz val="7"/>
        <color theme="1"/>
        <rFont val="Times New Roman"/>
        <family val="1"/>
      </rPr>
      <t xml:space="preserve">   </t>
    </r>
    <r>
      <rPr>
        <sz val="11"/>
        <color theme="1"/>
        <rFont val="Calibri"/>
        <family val="2"/>
        <scheme val="minor"/>
      </rPr>
      <t>the spent and unspent amount</t>
    </r>
  </si>
  <si>
    <r>
      <t>o</t>
    </r>
    <r>
      <rPr>
        <sz val="7"/>
        <color theme="1"/>
        <rFont val="Times New Roman"/>
        <family val="1"/>
      </rPr>
      <t xml:space="preserve">   </t>
    </r>
    <r>
      <rPr>
        <sz val="11"/>
        <color theme="1"/>
        <rFont val="Calibri"/>
        <family val="2"/>
        <scheme val="minor"/>
      </rPr>
      <t>the maturity date</t>
    </r>
  </si>
  <si>
    <r>
      <t>o</t>
    </r>
    <r>
      <rPr>
        <sz val="7"/>
        <color theme="1"/>
        <rFont val="Times New Roman"/>
        <family val="1"/>
      </rPr>
      <t xml:space="preserve">   </t>
    </r>
    <r>
      <rPr>
        <sz val="11"/>
        <color theme="1"/>
        <rFont val="Calibri"/>
        <family val="2"/>
        <scheme val="minor"/>
      </rPr>
      <t>the stated purpose for which the debt obligation was authorized</t>
    </r>
  </si>
  <si>
    <r>
      <rPr>
        <sz val="7"/>
        <color theme="1"/>
        <rFont val="Times New Roman"/>
        <family val="1"/>
      </rPr>
      <t xml:space="preserve"> </t>
    </r>
    <r>
      <rPr>
        <sz val="11"/>
        <color theme="1"/>
        <rFont val="Calibri"/>
        <family val="2"/>
        <scheme val="minor"/>
      </rPr>
      <t>the amount of all authorized debt obligations</t>
    </r>
  </si>
  <si>
    <t>the principal of all outstanding debt obligations</t>
  </si>
  <si>
    <t>the principal of each outstanding debt obligation</t>
  </si>
  <si>
    <t>the combined principal and interest required to pay all outstanding debt obligations on time and in full</t>
  </si>
  <si>
    <t>the combined principal and interest required to pay each outstanding debt obligation on time and in full</t>
  </si>
  <si>
    <t>current credit rating on debt obligations</t>
  </si>
  <si>
    <t>Required Information:</t>
  </si>
  <si>
    <t>for each debt obligation:</t>
  </si>
  <si>
    <t>Please complete the following fields for all debt obligations as of the last day of the entity's preceding fiscal year.</t>
  </si>
  <si>
    <t>all debt obligations</t>
  </si>
  <si>
    <t>each debt obligation</t>
  </si>
  <si>
    <r>
      <rPr>
        <sz val="7"/>
        <color theme="1"/>
        <rFont val="Times New Roman"/>
        <family val="1"/>
      </rPr>
      <t xml:space="preserve"> </t>
    </r>
    <r>
      <rPr>
        <sz val="11"/>
        <color theme="1"/>
        <rFont val="Calibri"/>
        <family val="2"/>
        <scheme val="minor"/>
      </rPr>
      <t>the amount of all authorized debt obligations secured by ad valorem taxation</t>
    </r>
  </si>
  <si>
    <t>the principal of all outstanding debt obligations secured by ad valorem taxation</t>
  </si>
  <si>
    <t>the combined principal and interest required to pay all outstanding debt obligations secured by ad valorem taxation on time and in full</t>
  </si>
  <si>
    <t>the combined principal and interest required to pay all outstanding debt obligations secured by ad valorem taxation on time and in full as a per capita amount (cities, counties and school districts only)</t>
  </si>
  <si>
    <t>current credit rating on entity's debt obligations</t>
  </si>
  <si>
    <t>Required for All Debt Obligations in Total</t>
  </si>
  <si>
    <t>Required for Each Debt Obligation Individually</t>
  </si>
  <si>
    <t>the principal of each outstanding debt obligation secured by ad valorem taxation</t>
  </si>
  <si>
    <t>the combined principal and interest required to pay each outstanding debt obligation secured by ad valorem taxation on time and in full</t>
  </si>
  <si>
    <t>presumably the first item in the list would already include this, but maybe we have them check a box identifying whether each debt obligation is secured by ad valorem taxation</t>
  </si>
  <si>
    <t>same note as above</t>
  </si>
  <si>
    <t>credit rating (if desired) for each debt obligation</t>
  </si>
  <si>
    <r>
      <rPr>
        <sz val="7"/>
        <color theme="1"/>
        <rFont val="Times New Roman"/>
        <family val="1"/>
      </rPr>
      <t xml:space="preserve"> </t>
    </r>
    <r>
      <rPr>
        <sz val="11"/>
        <color theme="1"/>
        <rFont val="Calibri"/>
        <family val="2"/>
        <scheme val="minor"/>
      </rPr>
      <t>the amount of all authorized debt obligations secured by ad valorem taxation as a per capita amount (cities, counties and school districts only or by another entity if desired)</t>
    </r>
  </si>
  <si>
    <t>the principal of all outstanding debt obligations secured by ad valorem taxation as a per capita amount (cities, counties and school districts only or by another entity if desired)</t>
  </si>
  <si>
    <t>Please complete this form for each bond series with information as of the last day of the entity's preceding fiscal year.</t>
  </si>
  <si>
    <t>Text field - limit to one sentence?</t>
  </si>
  <si>
    <r>
      <t xml:space="preserve">all of the above (1-5)  limited to </t>
    </r>
    <r>
      <rPr>
        <sz val="11"/>
        <color rgb="FFFF0000"/>
        <rFont val="Calibri"/>
        <family val="2"/>
        <scheme val="minor"/>
      </rPr>
      <t xml:space="preserve">authorized and outstanding </t>
    </r>
    <r>
      <rPr>
        <sz val="11"/>
        <color theme="1"/>
        <rFont val="Calibri"/>
        <family val="2"/>
        <scheme val="minor"/>
      </rPr>
      <t xml:space="preserve">debt obligations secured by ad valorem taxation </t>
    </r>
    <r>
      <rPr>
        <sz val="11"/>
        <color rgb="FFFF0000"/>
        <rFont val="Calibri"/>
        <family val="2"/>
        <scheme val="minor"/>
      </rPr>
      <t xml:space="preserve">expressed as a total </t>
    </r>
  </si>
  <si>
    <r>
      <t xml:space="preserve">cities, counties and school districts must also report </t>
    </r>
    <r>
      <rPr>
        <sz val="11"/>
        <color rgb="FFFF0000"/>
        <rFont val="Calibri"/>
        <family val="2"/>
        <scheme val="minor"/>
      </rPr>
      <t>1-5</t>
    </r>
    <r>
      <rPr>
        <sz val="11"/>
        <color theme="1"/>
        <rFont val="Calibri"/>
        <family val="2"/>
        <scheme val="minor"/>
      </rPr>
      <t xml:space="preserve"> (secured by ad valorem taxation) as per capita amounts</t>
    </r>
  </si>
  <si>
    <r>
      <rPr>
        <sz val="7"/>
        <color theme="1"/>
        <rFont val="Times New Roman"/>
        <family val="1"/>
      </rPr>
      <t xml:space="preserve"> </t>
    </r>
    <r>
      <rPr>
        <sz val="11"/>
        <color theme="1"/>
        <rFont val="Calibri"/>
        <family val="2"/>
        <scheme val="minor"/>
      </rPr>
      <t xml:space="preserve">the amount of all authorized debt obligations </t>
    </r>
  </si>
  <si>
    <t>any per capita amounts per subdivisions not required in the bill</t>
  </si>
  <si>
    <t>explanation of payment sources for the different types of debt</t>
  </si>
  <si>
    <t>any other information the entity considers relevant (see full bill for list), including</t>
  </si>
  <si>
    <t>projected per capita amounts of A-F by subdivision as of the last day of the maximum terms of the most recent debt obligation issued by the political subdivision</t>
  </si>
  <si>
    <t>for each debt obligation</t>
  </si>
  <si>
    <t>City</t>
  </si>
  <si>
    <t>County</t>
  </si>
  <si>
    <t>Independent School District</t>
  </si>
  <si>
    <t>Information related to the Political Subdivision</t>
  </si>
  <si>
    <t>Contact information for the person submitting this report</t>
  </si>
  <si>
    <t>Address line 1</t>
  </si>
  <si>
    <t>Address line 2</t>
  </si>
  <si>
    <t>Zip code</t>
  </si>
  <si>
    <t>Other Governmental Entity (please specify)</t>
  </si>
  <si>
    <t>Yes</t>
  </si>
  <si>
    <t>No</t>
  </si>
  <si>
    <t>Water District as defined by Section 49.001 of the Water Code</t>
  </si>
  <si>
    <t>Community/Junior College District</t>
  </si>
  <si>
    <t>Political subdivision physical address</t>
  </si>
  <si>
    <t>Political subdivision mailing address (if different from physical address)</t>
  </si>
  <si>
    <t>Political subdivision main telephone number</t>
  </si>
  <si>
    <t>Political subdivision main email address</t>
  </si>
  <si>
    <t>Name</t>
  </si>
  <si>
    <t>Title</t>
  </si>
  <si>
    <t>Email</t>
  </si>
  <si>
    <t>Phone</t>
  </si>
  <si>
    <t>End of Worksheet</t>
  </si>
  <si>
    <t>City of Round Rock</t>
  </si>
  <si>
    <t>221 East Main Street</t>
  </si>
  <si>
    <t>Round Rock</t>
  </si>
  <si>
    <t>Williamson</t>
  </si>
  <si>
    <t>512-218-5400</t>
  </si>
  <si>
    <t>Lisa Haines</t>
  </si>
  <si>
    <t>lhaines@roundrocktexas.gov</t>
  </si>
  <si>
    <t>512-218-5432</t>
  </si>
  <si>
    <t>Proceeds used to refund certain of the City's outstanding obligations (the refunded obligations) and to pay the costs of issuance related thereto.</t>
  </si>
  <si>
    <t>General Obligation Bonds, Series 2014</t>
  </si>
  <si>
    <t>Proceeds used for City fire department facilities, City park and recreational purposes, City library facilities, joint City police and fire department training facilities and to pay the costs of issuance related thereto.</t>
  </si>
  <si>
    <t>Combination Tax &amp; Limited Revenue Certificates of Obligation, Series 2014</t>
  </si>
  <si>
    <t>Proceeds used for (1) constructing, improving, extending, expanding, upgrading and/or developing streets, roads, bridges, trails, sidewalks, intersections, traffic signalization and other transportation improvement projects including related waterworks, sewer and drainage improvements, signage, landscaping, irrigation, purchasing any necessary rights-of-way and other related transportation costs and (2) professional services including fiscal, engineering, architectural and legal fees and other such costs incurred in connection therewith including the costs of issuing the Certificates.</t>
  </si>
  <si>
    <t>Proceeds used to refund certain of the City's outstanding obligations (the refunded obligations) to achieve a debt service savings and to pay the costs of issuance related thereto.</t>
  </si>
  <si>
    <t>Utility System Revenue Bonds, Series 2014</t>
  </si>
  <si>
    <t>Utility System Revenue Refunding Bonds, Series 2016</t>
  </si>
  <si>
    <t>Venue Tax &amp; Hotel Occupancy Tax Revenue Bonds, Series 2012</t>
  </si>
  <si>
    <t>Hotel Occupancy Tax Revenue Refunding Bonds, Series 2016</t>
  </si>
  <si>
    <t>Proceeds used to expand and improve the City's drainage system and to pay costs of issuance on the bonds.</t>
  </si>
  <si>
    <t>Proceeds used to refund certain of the City's outstanding parity debt to achieve a debt service savings and to pay the costs of issuing the bonds.</t>
  </si>
  <si>
    <t>Proceeds used to construct, equip and improve the sports and community venue for a multi-purpose facility and related infrastructure that is used or is planned for use for one or more professional or amateur sports events, community events or other sporting events as approved by the voters of the City on November 8, 2011 and to pay the costs of issuance related thereto.</t>
  </si>
  <si>
    <t>Proceeds used to refund certain of the City's outstanding parity obligations (the refunded obligations) to achieve a debt service savings and to pay the costs of issuance related thereto.</t>
  </si>
  <si>
    <t>JPMorgan Chase Lease, 2016</t>
  </si>
  <si>
    <t>Proceeds used to purchase vehicles and equipment.</t>
  </si>
  <si>
    <t>Aa1</t>
  </si>
  <si>
    <t>Aa2</t>
  </si>
  <si>
    <t>Aa3</t>
  </si>
  <si>
    <t>AA</t>
  </si>
  <si>
    <t>A+</t>
  </si>
  <si>
    <t>Moody's Rating</t>
  </si>
  <si>
    <t>S&amp;P Rating</t>
  </si>
  <si>
    <t>Fitch Rating</t>
  </si>
  <si>
    <t>CITY OF ROUND ROCK</t>
  </si>
  <si>
    <t>Outstanding Debt and Debt Service Requirements</t>
  </si>
  <si>
    <t>Debt Issue</t>
  </si>
  <si>
    <t>If Component Debt, Entity Name</t>
  </si>
  <si>
    <t>Principal Issued</t>
  </si>
  <si>
    <t>Principal Outstanding</t>
  </si>
  <si>
    <t>Secured by Ad Valorem Taxes (Y/N)</t>
  </si>
  <si>
    <t>Total Proceeds Received</t>
  </si>
  <si>
    <t>Proceeds Spent</t>
  </si>
  <si>
    <t>Official Stated Purpose of Debt</t>
  </si>
  <si>
    <t>UTILITY REVENUE BONDS</t>
  </si>
  <si>
    <t>TRANSPORTATION SYSTEM DEVELOPMENT CORPORATION BONDS</t>
  </si>
  <si>
    <t>HOTEL OCCUPANCY &amp; VENUE TAX BONDS</t>
  </si>
  <si>
    <t>LEASES</t>
  </si>
  <si>
    <t>TOTAL UTILITY REVENUE BONDS</t>
  </si>
  <si>
    <t>TOTAL TRANSPORTATION SYSTEM DEVELOPMENT CORPORATION BONDS</t>
  </si>
  <si>
    <t>TOTAL HOTEL OCCUPANCY &amp; VENUE TAX BONDS</t>
  </si>
  <si>
    <t>TOTAL LEASES</t>
  </si>
  <si>
    <t>TOTAL DEBT SERVICE REQUIREMENTS</t>
  </si>
  <si>
    <t>Political Subdivision Name</t>
  </si>
  <si>
    <t>Political Subdivision Type</t>
  </si>
  <si>
    <t>Total Tax-Supported and Revenue Debt (includes SIB Loans &amp; Leases)</t>
  </si>
  <si>
    <t>Total Authorized Debt Obligations</t>
  </si>
  <si>
    <t>Total Principal of All Outstanding Debt Obligations</t>
  </si>
  <si>
    <t xml:space="preserve">Combined Principal and Interest Required to Pay All Outstanding Debt Obligations </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</si>
  <si>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</si>
  <si>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</si>
  <si>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t>
  </si>
  <si>
    <t>Total Authorized Debt Obligations Secured by Ad Valorem Taxation Expressed as a Per Capita Amount</t>
  </si>
  <si>
    <t>Combined Principal and Interest Required to Pay All Outstanding Debt Obligations Secured by Ad Valorem Taxation as a Per Capita Amount</t>
  </si>
  <si>
    <t>Population Total Used to Calculate Per Capita Figures</t>
  </si>
  <si>
    <t>Source and Year of Data Used to Calculate Per Capita Figures</t>
  </si>
  <si>
    <t>Summary Of Debt Obligations</t>
  </si>
  <si>
    <t>Total Debt Secured by Ad Valorem Taxation (includes Combination Tax and Revenue Debt Obligations)</t>
  </si>
  <si>
    <t>Per Capita Total Debt Secured by Ad Valorem Taxation  (includes Combination Tax and Revenue Debt Obligations)</t>
  </si>
  <si>
    <t>Total Principal of Outstanding Debt Obligations Secured by Ad Valorem Taxation as a Per Capita Amount</t>
  </si>
  <si>
    <t xml:space="preserve">Per House Bill 1378 (84R), all political subdivisions must annually report specific information on their debt obligations. This form is designed to capture that information. Political subdivisions may either complete this form and electronically submit it to the Comptroller or may post the required information in this form on their web sites. </t>
  </si>
  <si>
    <t>Most recently completed fiscal year for which data will be reported in this form</t>
  </si>
  <si>
    <t>Senior Lien Sales Tax Revenue Refunding Bonds, Series 2017</t>
  </si>
  <si>
    <t>Proceeds used for City fire department facilities, City park and recreational purposes, City police and fire department training facilities and to pay the costs of issuance related to the Bonds.</t>
  </si>
  <si>
    <t>Proceeds used for (i) prepaying the loan obligations and (ii) paying the costs of issuing the Bond.</t>
  </si>
  <si>
    <t>GENERAL OBLIGATION BONDS &amp; CERTIFICATES OF OBLIGATION</t>
  </si>
  <si>
    <t>TOTAL GENERAL OBLIGATION BONDS &amp; CERTIFICATES OF OBLIGATION</t>
  </si>
  <si>
    <t>AAA</t>
  </si>
  <si>
    <t>Frost Bank Lease, 2018</t>
  </si>
  <si>
    <t>Bank of America Lease, 2018</t>
  </si>
  <si>
    <t>Combination Tax &amp; Limited Revenue Certificates of Obligation, Series 2018</t>
  </si>
  <si>
    <t>Proceeds used for (1) constructing, improving and equipping a public works facility for the City's utilities and transportation departments to be located on Luther Peterson Place and related costs, including acquisition of any necessary easements or land and (2) professional services including fiscal, engineering, architectural and legal fees and other such costs incurred in connection therewith including the costs of issuing the Certificates.</t>
  </si>
  <si>
    <t>Senior Lien Sales Tax Revenue Bonds, Taxable Series 2019</t>
  </si>
  <si>
    <t>Bank of America Lease, 2019</t>
  </si>
  <si>
    <t>Combination Tax &amp; Revenue Certificates of Obligation, Series 2019</t>
  </si>
  <si>
    <t>Proceeds used for (1) constructing, improving, extending, expanding, upgrading and/or developing streets, roads, bridges, sidewalks, intersections, traffic signalization and other transportation improvement projects including related waterworks, sewer and drainage improvements, signage, landscaping, irrigation, purchasing any necessary rights-of-way and other related transportation costs, including but not limited to Deepwood Dr., Gattis School Rd., Kenney Fort Blvd.., Logan St., McNeil Rd., North Mays St., Oakmont Dr., Old Settlers Blvd., Red Bud Ln., RM620, SH 45 Frontage Rd., University Blvd., and Wyoming Springs Dr., and (2) professional services including fiscal, engineering, architectural and legal fees and other such costs incurred in connection therewith including the costs of issuing the Certificates.</t>
  </si>
  <si>
    <t>Proceeds used for (1) designing and constructing a convention center facility, (2) capitalizing interest, and (3) paying the costs of issuing the Bonds.</t>
  </si>
  <si>
    <t>LIMITED TAX NOTES</t>
  </si>
  <si>
    <t>TOTAL LIMITED TAX NOTES</t>
  </si>
  <si>
    <t>Limited Tax Notes, Series 2020</t>
  </si>
  <si>
    <t>Proceeds used to refund the Refunded Obligations and pay the costs associated with the issuance of the bonds.</t>
  </si>
  <si>
    <t>Combination Tax &amp; Limited Revenue Certificates of Obligation, Series 2020</t>
  </si>
  <si>
    <t>Proceeds used for (1) constructing, improving, extending, expanding, upgrading and/or developing streets, roads, bridges, sidewalks, intersections, traffic signalization and other transportation improvement projects including related waterworks, sewer and drainage improvements, signage, landscaping, irrigation, purchasing any necessary rights-of-way and other related transportation costs, including, but not limited to, Deepwood Dr., Gattis School Rd., Kenney Fort Blvd., Logan St., McNeil Rd., North Mays St., Oakmont Dr., Old Settlers Blvd., Red Bud Ln., Ranch-to-Market Road 620, SH45 Frontage Rd., University Blvd., Wyoming Springs Dr., and County Road 112; and (2) professional services including fiscal, engineering, architectural and legal fees and other such costs incurred in connection therewith including the costs of issuance in connection with the Certificates.</t>
  </si>
  <si>
    <t>10/1/2020 - 9/30/2021</t>
  </si>
  <si>
    <t>Controller</t>
  </si>
  <si>
    <t>as of September 30, 2021</t>
  </si>
  <si>
    <t>AA-</t>
  </si>
  <si>
    <t>Combination Tax and Limited Revenue Certificates of Obligation, Series 2021A</t>
  </si>
  <si>
    <t>Combination Tax and Limited Revenue Certificates of Obligation, Series 2021B</t>
  </si>
  <si>
    <t>Combination Tax and Limited Revenue Certificates of Obligation, Series 2021C</t>
  </si>
  <si>
    <t>Proceeds will be used for (1) constructing, improving, extending, expanding, upgrading and/or developing streets, roads, bridges, sidewalks, intersections, traffic signalization and other transportation improvement projects including related waterworks, sewer and drainage improvements, signage, landscaping, irrigation, purchasing any necessary rights0-of-0way and other related transportation costs, including but not limited to Deepwood Drive, Gattis School Road, Kenney Fort Boulevard, Logan Street, McNeil Road, North Mays Street, Oakmont Drive, Old Settlers Boulevard, Red Bud Lane, Ranch-to-Market Road 620, SH45 Frontage Road, University Boulevard, Wyoming Springs Drive, County Road 112, and South Mays Corridor and (2) professional services including fiscal, engineering, architectural and legal fees and other such costs incurred in connection therewith including the costs of issuing the 2021A Certificates.</t>
  </si>
  <si>
    <t>Proceeds will be used for (1) constructing, improving, extending, expanding, upgrading and/or developing streets, roads, bridges, sidewalks, intersections, traffic signalization and other transportation improvement projects including related waterworks, sewer and drainage improvements, signage, landscaping, irrigation, purchasing any necessary rights-of-way and other related transportation costs, including, but not limited to U.S. Route 79 and Kenney Fort Boulevard; (2) constructing, improving and/or extending the City's waterworks, sewer and drainage system, including extending a reuse water transmission line from the City's wastewater treatment plant, including the acquisition of any necessary easements ort land and (3) professional services including fiscal, engineering, architectural and legal fees and other such costs incurred in connection therewith including the costs of issuing the 2021B Certificates.</t>
  </si>
  <si>
    <t>Proceeds will be used for (1) constructing, improving, extending, expanding, upgrading and/or developing streets, roads, bridges, sidewalks, intersections, traffic signalization, railroad  crossing improvements and other transportation improvement projects including related waterworks, sewer, drainage and utility improvements, signage, landscaping, irrigation, purchasing any necessary rights-of-way and other related transportation costs, including, but not limited to U.S. Route 79, Harrell Parkway, Joe DiMaggio Boulevard, Gattis School Road and Kenney Fort Boulevard; (2) constructing, improving and/or extending the City's waterworks, sewer and drainage system, including extensions to potable water transmission lines, including the acquisition of any necessary easements or land and (3) professional services including fiscal, engineering, architectural and legal fees and other such costs incurred in connection therewith including the costs of issuing the 2021C Certificates.</t>
  </si>
  <si>
    <t>Utility System Revenue Refunding Bonds, Series 2017</t>
  </si>
  <si>
    <t>Round Rock Transportation and Economic Development Corporation</t>
  </si>
  <si>
    <t>Limited Tax Notes, Series 2021</t>
  </si>
  <si>
    <t>Proceeds used to purchase vehicles and paying the costs of issuing the Note.</t>
  </si>
  <si>
    <t>Senior Lien Sales Tax Revenue Bonds, Taxable Series 2021</t>
  </si>
  <si>
    <t>Venue Tax &amp; Hotel Occupancy Tax Revenue Refunding Bonds, Series 2021</t>
  </si>
  <si>
    <t>Proceeds used to refund certain of the City's outstanding Venue Parity Obligations (the refunded obligations) to achieve a debt service savings, and to pay the costs of issuance related thereto.</t>
  </si>
  <si>
    <t>Proceeds used for (1) purchasing City vehicles and (2) professional services including fiscal engineering, architectural and legal fees and other such costs incurred in connection therewith including the costs of issuing the Notes.</t>
  </si>
  <si>
    <t>Unspent      Proceeds</t>
  </si>
  <si>
    <t>Principal
and Interest</t>
  </si>
  <si>
    <t>Final
Maturity Date</t>
  </si>
  <si>
    <t>General Obligation Refunding Bonds, 
Series 2013</t>
  </si>
  <si>
    <t>General Obligation Refunding Bonds, 
Series 2015</t>
  </si>
  <si>
    <t>General Obligation Refunding Bonds, 
Series 2016</t>
  </si>
  <si>
    <t>General Obligation Bonds, 
Series 2017</t>
  </si>
  <si>
    <t>General Obligation Refunding Bonds, 
Series 2019</t>
  </si>
  <si>
    <t>General Obligation Refunding Bonds, 
Series 2020</t>
  </si>
  <si>
    <t>Planning Department, City of Round Rock,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</si>
</sst>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409]mmmm\ d\,\ yyyy;@"/>
  </numFmts>
  <fonts count="14">
    <font>
      <sz val="11"/>
      <color theme="1"/>
      <name val="Calibri"/>
      <family val="2"/>
      <scheme val="minor"/>
    </font>
    <font>
      <b/>
      <sz val="11"/>
      <color theme="1"/>
      <name val="Calibri"/>
      <family val="2"/>
      <scheme val="minor"/>
    </font>
    <font>
      <sz val="11"/>
      <color theme="1"/>
      <name val="Symbol"/>
      <family val="1"/>
      <charset val="2"/>
    </font>
    <font>
      <sz val="7"/>
      <color theme="1"/>
      <name val="Times New Roman"/>
      <family val="1"/>
    </font>
    <font>
      <sz val="11"/>
      <color rgb="FFFF0000"/>
      <name val="Calibri"/>
      <family val="2"/>
      <scheme val="minor"/>
    </font>
    <font>
      <u/>
      <sz val="11"/>
      <color theme="10"/>
      <name val="Calibri"/>
      <family val="2"/>
      <scheme val="minor"/>
    </font>
    <font>
      <b/>
      <sz val="12"/>
      <color theme="1"/>
      <name val="Calibri"/>
      <family val="2"/>
      <scheme val="minor"/>
    </font>
    <font>
      <b/>
      <sz val="12"/>
      <name val="Arial"/>
      <family val="2"/>
    </font>
    <font>
      <sz val="12"/>
      <color theme="1"/>
      <name val="Arial"/>
      <family val="2"/>
    </font>
    <font>
      <b/>
      <sz val="12"/>
      <color theme="1"/>
      <name val="Arial"/>
      <family val="2"/>
    </font>
    <font>
      <sz val="12"/>
      <name val="Arial"/>
      <family val="2"/>
    </font>
    <font>
      <sz val="12"/>
      <color theme="0"/>
      <name val="Arial"/>
      <family val="2"/>
    </font>
    <font>
      <sz val="11"/>
      <color theme="1"/>
      <name val="Calibri"/>
      <family val="2"/>
      <scheme val="minor"/>
    </font>
    <font>
      <b/>
      <sz val="16"/>
      <color theme="1"/>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theme="3" tint="0.59999389629810485"/>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5" fillId="0" borderId="0" applyNumberFormat="0" applyFill="0" applyBorder="0" applyAlignment="0" applyProtection="0"/>
    <xf numFmtId="43" fontId="12" fillId="0" borderId="0" applyFont="0" applyFill="0" applyBorder="0" applyAlignment="0" applyProtection="0"/>
    <xf numFmtId="44" fontId="12" fillId="0" borderId="0" applyFont="0" applyFill="0" applyBorder="0" applyAlignment="0" applyProtection="0"/>
  </cellStyleXfs>
  <cellXfs count="154">
    <xf numFmtId="0" fontId="0" fillId="0" borderId="0" xfId="0"/>
    <xf numFmtId="0" fontId="0" fillId="0" borderId="0" xfId="0" applyFont="1" applyAlignment="1">
      <alignment horizontal="left" vertical="center"/>
    </xf>
    <xf numFmtId="0" fontId="1" fillId="0" borderId="0" xfId="0" applyFont="1"/>
    <xf numFmtId="0" fontId="2" fillId="2" borderId="0" xfId="0" applyFont="1" applyFill="1" applyAlignment="1">
      <alignment horizontal="left" vertical="center"/>
    </xf>
    <xf numFmtId="0" fontId="0" fillId="2" borderId="0" xfId="0" applyFont="1" applyFill="1" applyAlignment="1">
      <alignment horizontal="left" vertical="center"/>
    </xf>
    <xf numFmtId="0" fontId="0" fillId="3" borderId="0" xfId="0" applyFont="1" applyFill="1" applyAlignment="1">
      <alignment horizontal="left" vertical="center"/>
    </xf>
    <xf numFmtId="0" fontId="2" fillId="3" borderId="0" xfId="0" applyFont="1" applyFill="1" applyAlignment="1">
      <alignment horizontal="left" vertical="center" indent="1"/>
    </xf>
    <xf numFmtId="0" fontId="0" fillId="2" borderId="0" xfId="0" applyFill="1"/>
    <xf numFmtId="0" fontId="0" fillId="3" borderId="0" xfId="0" applyFill="1"/>
    <xf numFmtId="0" fontId="0" fillId="4" borderId="4" xfId="0" applyFont="1" applyFill="1" applyBorder="1"/>
    <xf numFmtId="0" fontId="0" fillId="4" borderId="0" xfId="0" applyFill="1"/>
    <xf numFmtId="0" fontId="0" fillId="6" borderId="4" xfId="0" applyFont="1" applyFill="1" applyBorder="1"/>
    <xf numFmtId="0" fontId="6" fillId="0" borderId="0" xfId="0" applyFont="1" applyBorder="1" applyAlignment="1"/>
    <xf numFmtId="0" fontId="8" fillId="0" borderId="0" xfId="0" applyFont="1"/>
    <xf numFmtId="0" fontId="8" fillId="4" borderId="0" xfId="0" applyFont="1" applyFill="1" applyBorder="1" applyAlignment="1">
      <alignment wrapText="1"/>
    </xf>
    <xf numFmtId="0" fontId="0" fillId="7" borderId="1" xfId="0" applyFill="1" applyBorder="1" applyAlignment="1">
      <alignment wrapText="1"/>
    </xf>
    <xf numFmtId="0" fontId="8" fillId="4" borderId="1" xfId="0" applyFont="1" applyFill="1" applyBorder="1" applyAlignment="1">
      <alignment horizontal="left" vertical="center" wrapText="1"/>
    </xf>
    <xf numFmtId="0" fontId="8" fillId="0" borderId="1" xfId="0" applyFont="1" applyBorder="1" applyAlignment="1">
      <alignment wrapText="1"/>
    </xf>
    <xf numFmtId="0" fontId="8" fillId="0" borderId="1" xfId="0" applyFont="1" applyBorder="1"/>
    <xf numFmtId="0" fontId="8" fillId="0" borderId="1" xfId="0" applyFont="1" applyFill="1" applyBorder="1" applyAlignment="1">
      <alignment wrapText="1"/>
    </xf>
    <xf numFmtId="0" fontId="11" fillId="0" borderId="0" xfId="0" applyFont="1"/>
    <xf numFmtId="165" fontId="0" fillId="7" borderId="1" xfId="0" applyNumberFormat="1" applyFill="1" applyBorder="1" applyAlignment="1">
      <alignment wrapText="1"/>
    </xf>
    <xf numFmtId="166" fontId="0" fillId="7" borderId="1" xfId="2" applyNumberFormat="1" applyFont="1" applyFill="1" applyBorder="1" applyAlignment="1">
      <alignment wrapText="1"/>
    </xf>
    <xf numFmtId="167" fontId="8" fillId="4" borderId="1" xfId="0" applyNumberFormat="1" applyFont="1" applyFill="1" applyBorder="1" applyAlignment="1">
      <alignment wrapText="1"/>
    </xf>
    <xf numFmtId="167" fontId="8" fillId="0" borderId="1" xfId="0" applyNumberFormat="1" applyFont="1" applyBorder="1" applyAlignment="1">
      <alignment wrapText="1"/>
    </xf>
    <xf numFmtId="167" fontId="8" fillId="0" borderId="1" xfId="0" applyNumberFormat="1" applyFont="1" applyBorder="1"/>
    <xf numFmtId="0" fontId="8" fillId="0" borderId="1" xfId="0" applyFont="1" applyBorder="1" applyAlignment="1">
      <alignment horizontal="center" wrapText="1"/>
    </xf>
    <xf numFmtId="0" fontId="8" fillId="0" borderId="1" xfId="0" applyFont="1" applyBorder="1" applyAlignment="1">
      <alignment horizontal="center"/>
    </xf>
    <xf numFmtId="0" fontId="8" fillId="0" borderId="2" xfId="0" applyFont="1" applyBorder="1" applyAlignment="1">
      <alignment horizontal="center"/>
    </xf>
    <xf numFmtId="0" fontId="0" fillId="4" borderId="0" xfId="0" applyFill="1" applyBorder="1"/>
    <xf numFmtId="0" fontId="9" fillId="4" borderId="0" xfId="0" applyFont="1" applyFill="1" applyBorder="1" applyAlignment="1">
      <alignment horizontal="center" wrapText="1"/>
    </xf>
    <xf numFmtId="43" fontId="8" fillId="0" borderId="1" xfId="0" applyNumberFormat="1" applyFont="1" applyBorder="1" applyAlignment="1">
      <alignment wrapText="1"/>
    </xf>
    <xf numFmtId="43" fontId="8" fillId="0" borderId="1" xfId="0" applyNumberFormat="1" applyFont="1" applyFill="1" applyBorder="1" applyAlignment="1">
      <alignment wrapText="1"/>
    </xf>
    <xf numFmtId="43" fontId="8" fillId="4" borderId="1" xfId="0" applyNumberFormat="1" applyFont="1" applyFill="1" applyBorder="1" applyAlignment="1">
      <alignment wrapText="1"/>
    </xf>
    <xf numFmtId="0" fontId="8" fillId="0" borderId="2" xfId="0" applyFont="1" applyBorder="1"/>
    <xf numFmtId="167" fontId="8" fillId="0" borderId="2" xfId="0" applyNumberFormat="1" applyFont="1" applyBorder="1"/>
    <xf numFmtId="0" fontId="8" fillId="4" borderId="0" xfId="0" applyFont="1" applyFill="1" applyBorder="1"/>
    <xf numFmtId="164" fontId="8" fillId="4" borderId="0" xfId="0" applyNumberFormat="1" applyFont="1" applyFill="1" applyBorder="1"/>
    <xf numFmtId="167" fontId="8" fillId="4" borderId="0" xfId="0" applyNumberFormat="1" applyFont="1" applyFill="1" applyBorder="1"/>
    <xf numFmtId="0" fontId="8" fillId="4" borderId="0" xfId="0" applyFont="1" applyFill="1" applyBorder="1" applyAlignment="1">
      <alignment horizontal="center"/>
    </xf>
    <xf numFmtId="164" fontId="8" fillId="4" borderId="0" xfId="0" applyNumberFormat="1" applyFont="1" applyFill="1" applyBorder="1" applyAlignment="1">
      <alignment wrapText="1"/>
    </xf>
    <xf numFmtId="164" fontId="8" fillId="4" borderId="0" xfId="0" applyNumberFormat="1" applyFont="1" applyFill="1" applyBorder="1" applyAlignment="1">
      <alignment horizontal="center"/>
    </xf>
    <xf numFmtId="0" fontId="8" fillId="4" borderId="10" xfId="0" applyFont="1" applyFill="1" applyBorder="1" applyAlignment="1">
      <alignment horizontal="left" wrapText="1"/>
    </xf>
    <xf numFmtId="0" fontId="8" fillId="0" borderId="11" xfId="0" applyFont="1" applyBorder="1" applyAlignment="1">
      <alignment wrapText="1"/>
    </xf>
    <xf numFmtId="0" fontId="8" fillId="0" borderId="10" xfId="0" applyFont="1" applyBorder="1" applyAlignment="1">
      <alignment wrapText="1"/>
    </xf>
    <xf numFmtId="0" fontId="8" fillId="0" borderId="11" xfId="0" applyFont="1" applyBorder="1"/>
    <xf numFmtId="0" fontId="8" fillId="0" borderId="11" xfId="0" applyFont="1" applyBorder="1" applyAlignment="1">
      <alignment horizontal="center"/>
    </xf>
    <xf numFmtId="0" fontId="7" fillId="10" borderId="12" xfId="1" applyFont="1" applyFill="1" applyBorder="1" applyAlignment="1">
      <alignment horizontal="center" wrapText="1"/>
    </xf>
    <xf numFmtId="0" fontId="7" fillId="10" borderId="13" xfId="1" applyFont="1" applyFill="1" applyBorder="1" applyAlignment="1">
      <alignment horizontal="center" wrapText="1"/>
    </xf>
    <xf numFmtId="0" fontId="7" fillId="10" borderId="14" xfId="0" applyFont="1" applyFill="1" applyBorder="1" applyAlignment="1">
      <alignment horizontal="center" wrapText="1"/>
    </xf>
    <xf numFmtId="0" fontId="7" fillId="10" borderId="6" xfId="0" applyFont="1" applyFill="1" applyBorder="1" applyAlignment="1">
      <alignment horizontal="center" wrapText="1"/>
    </xf>
    <xf numFmtId="0" fontId="7" fillId="10" borderId="7" xfId="0" applyFont="1" applyFill="1" applyBorder="1" applyAlignment="1">
      <alignment horizontal="center" wrapText="1"/>
    </xf>
    <xf numFmtId="0" fontId="7" fillId="8" borderId="15" xfId="1" applyFont="1" applyFill="1" applyBorder="1" applyAlignment="1">
      <alignment horizontal="left" wrapText="1"/>
    </xf>
    <xf numFmtId="0" fontId="7" fillId="8" borderId="16" xfId="1" applyFont="1" applyFill="1" applyBorder="1" applyAlignment="1">
      <alignment horizontal="center" wrapText="1"/>
    </xf>
    <xf numFmtId="0" fontId="7" fillId="8" borderId="8" xfId="0" applyFont="1" applyFill="1" applyBorder="1" applyAlignment="1">
      <alignment horizontal="center" wrapText="1"/>
    </xf>
    <xf numFmtId="0" fontId="7" fillId="8" borderId="16" xfId="0" applyFont="1" applyFill="1" applyBorder="1" applyAlignment="1">
      <alignment horizontal="center" wrapText="1"/>
    </xf>
    <xf numFmtId="0" fontId="7" fillId="8" borderId="9" xfId="0" applyFont="1" applyFill="1" applyBorder="1" applyAlignment="1">
      <alignment horizontal="center" wrapText="1"/>
    </xf>
    <xf numFmtId="0" fontId="7" fillId="7" borderId="15" xfId="1" applyFont="1" applyFill="1" applyBorder="1" applyAlignment="1">
      <alignment horizontal="left" wrapText="1"/>
    </xf>
    <xf numFmtId="0" fontId="7" fillId="7" borderId="16" xfId="1" applyFont="1" applyFill="1" applyBorder="1" applyAlignment="1">
      <alignment horizontal="center" wrapText="1"/>
    </xf>
    <xf numFmtId="0" fontId="7" fillId="7" borderId="8" xfId="0" applyFont="1" applyFill="1" applyBorder="1" applyAlignment="1">
      <alignment horizontal="center" wrapText="1"/>
    </xf>
    <xf numFmtId="0" fontId="7" fillId="7" borderId="16" xfId="0" applyFont="1" applyFill="1" applyBorder="1" applyAlignment="1">
      <alignment horizontal="center" wrapText="1"/>
    </xf>
    <xf numFmtId="0" fontId="7" fillId="7" borderId="9" xfId="0" applyFont="1" applyFill="1" applyBorder="1" applyAlignment="1">
      <alignment horizontal="center" wrapText="1"/>
    </xf>
    <xf numFmtId="0" fontId="8" fillId="0" borderId="17" xfId="0" applyFont="1" applyBorder="1" applyAlignment="1">
      <alignment wrapText="1"/>
    </xf>
    <xf numFmtId="0" fontId="8" fillId="0" borderId="18" xfId="0" applyFont="1" applyBorder="1"/>
    <xf numFmtId="0" fontId="9" fillId="9" borderId="10" xfId="0" applyFont="1" applyFill="1" applyBorder="1" applyAlignment="1">
      <alignment horizontal="left" wrapText="1"/>
    </xf>
    <xf numFmtId="0" fontId="9" fillId="9" borderId="1" xfId="0" applyFont="1" applyFill="1" applyBorder="1" applyAlignment="1">
      <alignment horizontal="left" vertical="center" wrapText="1"/>
    </xf>
    <xf numFmtId="167" fontId="9" fillId="9" borderId="1" xfId="0" applyNumberFormat="1" applyFont="1" applyFill="1" applyBorder="1" applyAlignment="1">
      <alignment wrapText="1"/>
    </xf>
    <xf numFmtId="0" fontId="9" fillId="9" borderId="1" xfId="0" applyFont="1" applyFill="1" applyBorder="1" applyAlignment="1">
      <alignment horizontal="center" wrapText="1"/>
    </xf>
    <xf numFmtId="0" fontId="9" fillId="9" borderId="1" xfId="0" applyFont="1" applyFill="1" applyBorder="1" applyAlignment="1">
      <alignment wrapText="1"/>
    </xf>
    <xf numFmtId="0" fontId="9" fillId="9" borderId="11" xfId="0" applyFont="1" applyFill="1" applyBorder="1" applyAlignment="1">
      <alignment wrapText="1"/>
    </xf>
    <xf numFmtId="0" fontId="9" fillId="9" borderId="1" xfId="0" applyFont="1" applyFill="1" applyBorder="1"/>
    <xf numFmtId="167" fontId="9" fillId="9" borderId="1" xfId="0" applyNumberFormat="1" applyFont="1" applyFill="1" applyBorder="1"/>
    <xf numFmtId="0" fontId="9" fillId="9" borderId="1" xfId="0" applyFont="1" applyFill="1" applyBorder="1" applyAlignment="1">
      <alignment horizontal="center"/>
    </xf>
    <xf numFmtId="0" fontId="9" fillId="9" borderId="11" xfId="0" applyFont="1" applyFill="1" applyBorder="1"/>
    <xf numFmtId="44" fontId="9" fillId="9" borderId="1" xfId="0" applyNumberFormat="1" applyFont="1" applyFill="1" applyBorder="1"/>
    <xf numFmtId="44" fontId="9" fillId="9" borderId="1" xfId="0" applyNumberFormat="1" applyFont="1" applyFill="1" applyBorder="1" applyAlignment="1">
      <alignment horizontal="center"/>
    </xf>
    <xf numFmtId="43" fontId="8" fillId="0" borderId="1" xfId="0" applyNumberFormat="1" applyFont="1" applyBorder="1"/>
    <xf numFmtId="0" fontId="9" fillId="9" borderId="10" xfId="0" applyFont="1" applyFill="1" applyBorder="1" applyAlignment="1">
      <alignment wrapText="1"/>
    </xf>
    <xf numFmtId="43" fontId="8" fillId="0" borderId="2" xfId="0" applyNumberFormat="1" applyFont="1" applyBorder="1"/>
    <xf numFmtId="0" fontId="9" fillId="7" borderId="5" xfId="0" applyFont="1" applyFill="1" applyBorder="1" applyAlignment="1">
      <alignment wrapText="1"/>
    </xf>
    <xf numFmtId="0" fontId="9" fillId="7" borderId="13" xfId="0" applyFont="1" applyFill="1" applyBorder="1"/>
    <xf numFmtId="167" fontId="9" fillId="7" borderId="13" xfId="0" applyNumberFormat="1" applyFont="1" applyFill="1" applyBorder="1"/>
    <xf numFmtId="0" fontId="9" fillId="7" borderId="13" xfId="0" applyFont="1" applyFill="1" applyBorder="1" applyAlignment="1">
      <alignment horizontal="center"/>
    </xf>
    <xf numFmtId="0" fontId="9" fillId="7" borderId="7" xfId="0" applyFont="1" applyFill="1" applyBorder="1"/>
    <xf numFmtId="0" fontId="1" fillId="4" borderId="0" xfId="0" applyFont="1" applyFill="1" applyBorder="1"/>
    <xf numFmtId="44" fontId="9" fillId="7" borderId="13" xfId="0" applyNumberFormat="1" applyFont="1" applyFill="1" applyBorder="1"/>
    <xf numFmtId="1" fontId="8" fillId="0" borderId="1" xfId="0" applyNumberFormat="1" applyFont="1" applyFill="1" applyBorder="1" applyAlignment="1">
      <alignment wrapText="1"/>
    </xf>
    <xf numFmtId="2" fontId="8" fillId="0" borderId="1" xfId="0" applyNumberFormat="1" applyFont="1" applyFill="1" applyBorder="1" applyAlignment="1">
      <alignment wrapText="1"/>
    </xf>
    <xf numFmtId="0" fontId="5" fillId="0" borderId="1" xfId="1" applyFill="1" applyBorder="1" applyAlignment="1">
      <alignment wrapText="1"/>
    </xf>
    <xf numFmtId="0" fontId="13" fillId="4" borderId="0" xfId="0" applyFont="1" applyFill="1" applyBorder="1" applyAlignment="1"/>
    <xf numFmtId="0" fontId="9" fillId="4" borderId="0" xfId="0" applyFont="1" applyFill="1" applyBorder="1" applyAlignment="1"/>
    <xf numFmtId="0" fontId="9" fillId="4" borderId="0" xfId="0" applyFont="1" applyFill="1" applyBorder="1" applyAlignment="1">
      <alignment wrapText="1"/>
    </xf>
    <xf numFmtId="0" fontId="9" fillId="0" borderId="0" xfId="0" applyFont="1"/>
    <xf numFmtId="0" fontId="9" fillId="10" borderId="2" xfId="0" applyFont="1" applyFill="1" applyBorder="1" applyAlignment="1">
      <alignment horizontal="center" wrapText="1"/>
    </xf>
    <xf numFmtId="0" fontId="10" fillId="4" borderId="1" xfId="1" applyFont="1" applyFill="1" applyBorder="1" applyAlignment="1">
      <alignment horizontal="center" wrapText="1"/>
    </xf>
    <xf numFmtId="167" fontId="8" fillId="0" borderId="2" xfId="0" applyNumberFormat="1" applyFont="1" applyFill="1" applyBorder="1"/>
    <xf numFmtId="0" fontId="8" fillId="0" borderId="10" xfId="0" applyFont="1" applyFill="1" applyBorder="1" applyAlignment="1">
      <alignment wrapText="1"/>
    </xf>
    <xf numFmtId="43" fontId="8" fillId="0" borderId="1" xfId="2" applyFont="1" applyBorder="1" applyAlignment="1">
      <alignment wrapText="1"/>
    </xf>
    <xf numFmtId="44" fontId="8" fillId="0" borderId="1" xfId="3" applyFont="1" applyBorder="1" applyAlignment="1">
      <alignment wrapText="1"/>
    </xf>
    <xf numFmtId="44" fontId="9" fillId="9" borderId="1" xfId="3" applyFont="1" applyFill="1" applyBorder="1" applyAlignment="1">
      <alignment wrapText="1"/>
    </xf>
    <xf numFmtId="43" fontId="8" fillId="0" borderId="1" xfId="2" applyFont="1" applyBorder="1"/>
    <xf numFmtId="43" fontId="8" fillId="0" borderId="1" xfId="2" applyFont="1" applyFill="1" applyBorder="1"/>
    <xf numFmtId="44" fontId="8" fillId="0" borderId="1" xfId="3" applyFont="1" applyBorder="1"/>
    <xf numFmtId="44" fontId="8" fillId="0" borderId="1" xfId="3" applyFont="1" applyFill="1" applyBorder="1"/>
    <xf numFmtId="44" fontId="8" fillId="0" borderId="1" xfId="3" applyFont="1" applyFill="1" applyBorder="1" applyAlignment="1">
      <alignment wrapText="1"/>
    </xf>
    <xf numFmtId="44" fontId="9" fillId="9" borderId="1" xfId="3" applyFont="1" applyFill="1" applyBorder="1"/>
    <xf numFmtId="0" fontId="9" fillId="0" borderId="19" xfId="0" applyFont="1" applyFill="1" applyBorder="1" applyAlignment="1">
      <alignment horizontal="left" wrapText="1"/>
    </xf>
    <xf numFmtId="0" fontId="9" fillId="0" borderId="21" xfId="0" applyFont="1" applyFill="1" applyBorder="1" applyAlignment="1">
      <alignment wrapText="1"/>
    </xf>
    <xf numFmtId="0" fontId="1" fillId="0" borderId="0" xfId="0" applyFont="1" applyFill="1"/>
    <xf numFmtId="0" fontId="9" fillId="0" borderId="20" xfId="0" applyFont="1" applyFill="1" applyBorder="1" applyAlignment="1">
      <alignment horizontal="left" vertical="center" wrapText="1"/>
    </xf>
    <xf numFmtId="44" fontId="9" fillId="0" borderId="22" xfId="3" applyFont="1" applyFill="1" applyBorder="1" applyAlignment="1">
      <alignment wrapText="1"/>
    </xf>
    <xf numFmtId="167" fontId="9" fillId="0" borderId="22" xfId="0" applyNumberFormat="1" applyFont="1" applyFill="1" applyBorder="1" applyAlignment="1">
      <alignment wrapText="1"/>
    </xf>
    <xf numFmtId="0" fontId="9" fillId="0" borderId="22" xfId="0" applyFont="1" applyFill="1" applyBorder="1" applyAlignment="1">
      <alignment horizontal="center" wrapText="1"/>
    </xf>
    <xf numFmtId="0" fontId="9" fillId="0" borderId="22" xfId="0" applyFont="1" applyFill="1" applyBorder="1" applyAlignment="1">
      <alignment wrapText="1"/>
    </xf>
    <xf numFmtId="0" fontId="9" fillId="0" borderId="21" xfId="0" applyFont="1" applyFill="1" applyBorder="1"/>
    <xf numFmtId="0" fontId="9" fillId="0" borderId="20" xfId="0" applyFont="1" applyFill="1" applyBorder="1"/>
    <xf numFmtId="44" fontId="9" fillId="0" borderId="22" xfId="0" applyNumberFormat="1" applyFont="1" applyFill="1" applyBorder="1"/>
    <xf numFmtId="44" fontId="9" fillId="0" borderId="22" xfId="0" applyNumberFormat="1" applyFont="1" applyFill="1" applyBorder="1" applyAlignment="1">
      <alignment horizontal="center"/>
    </xf>
    <xf numFmtId="0" fontId="9" fillId="0" borderId="22" xfId="0" applyFont="1" applyFill="1" applyBorder="1"/>
    <xf numFmtId="0" fontId="9" fillId="0" borderId="22" xfId="0" applyFont="1" applyFill="1" applyBorder="1" applyAlignment="1">
      <alignment horizontal="center"/>
    </xf>
    <xf numFmtId="0" fontId="9" fillId="0" borderId="19" xfId="0" applyFont="1" applyFill="1" applyBorder="1" applyAlignment="1">
      <alignment wrapText="1"/>
    </xf>
    <xf numFmtId="167" fontId="9" fillId="0" borderId="22" xfId="0" applyNumberFormat="1" applyFont="1" applyFill="1" applyBorder="1"/>
    <xf numFmtId="44" fontId="9" fillId="0" borderId="22" xfId="3" applyFont="1" applyFill="1" applyBorder="1"/>
    <xf numFmtId="0" fontId="9" fillId="0" borderId="23" xfId="0" applyFont="1" applyFill="1" applyBorder="1" applyAlignment="1">
      <alignment wrapText="1"/>
    </xf>
    <xf numFmtId="0" fontId="9" fillId="4" borderId="0" xfId="0" applyFont="1" applyFill="1" applyBorder="1" applyAlignment="1">
      <alignment horizontal="center" wrapText="1"/>
    </xf>
    <xf numFmtId="0" fontId="0" fillId="4" borderId="0" xfId="0" applyFill="1" applyBorder="1" applyAlignment="1">
      <alignment wrapText="1"/>
    </xf>
    <xf numFmtId="0" fontId="0" fillId="0" borderId="0" xfId="0" applyAlignment="1">
      <alignment wrapText="1"/>
    </xf>
    <xf numFmtId="0" fontId="8" fillId="0" borderId="2" xfId="0" applyFont="1" applyBorder="1" applyAlignment="1"/>
    <xf numFmtId="0" fontId="9" fillId="0" borderId="24" xfId="0" applyFont="1" applyFill="1" applyBorder="1" applyAlignment="1">
      <alignment wrapText="1"/>
    </xf>
    <xf numFmtId="0" fontId="9" fillId="0" borderId="25" xfId="0" applyFont="1" applyFill="1" applyBorder="1"/>
    <xf numFmtId="0" fontId="9" fillId="0" borderId="26" xfId="0" applyFont="1" applyFill="1" applyBorder="1" applyAlignment="1">
      <alignment wrapText="1"/>
    </xf>
    <xf numFmtId="0" fontId="9" fillId="0" borderId="27" xfId="0" applyFont="1" applyFill="1" applyBorder="1"/>
    <xf numFmtId="44" fontId="9" fillId="0" borderId="27" xfId="0" applyNumberFormat="1" applyFont="1" applyFill="1" applyBorder="1"/>
    <xf numFmtId="44" fontId="9" fillId="0" borderId="27" xfId="3" applyFont="1" applyFill="1" applyBorder="1"/>
    <xf numFmtId="0" fontId="9" fillId="0" borderId="27" xfId="0" applyFont="1" applyFill="1" applyBorder="1" applyAlignment="1">
      <alignment wrapText="1"/>
    </xf>
    <xf numFmtId="0" fontId="9" fillId="0" borderId="27" xfId="0" applyFont="1" applyFill="1" applyBorder="1" applyAlignment="1">
      <alignment horizontal="center"/>
    </xf>
    <xf numFmtId="0" fontId="9" fillId="0" borderId="28" xfId="0" applyFont="1" applyFill="1" applyBorder="1"/>
    <xf numFmtId="0" fontId="8" fillId="5" borderId="5" xfId="0" applyFont="1" applyFill="1" applyBorder="1" applyAlignment="1">
      <alignment horizontal="center" wrapText="1"/>
    </xf>
    <xf numFmtId="0" fontId="8" fillId="5" borderId="6" xfId="0" applyFont="1" applyFill="1" applyBorder="1" applyAlignment="1">
      <alignment horizontal="center" wrapText="1"/>
    </xf>
    <xf numFmtId="0" fontId="8" fillId="5" borderId="7" xfId="0" applyFont="1" applyFill="1" applyBorder="1" applyAlignment="1">
      <alignment horizontal="center" wrapText="1"/>
    </xf>
    <xf numFmtId="0" fontId="7" fillId="0" borderId="0" xfId="0" applyFont="1" applyAlignment="1">
      <alignment horizontal="left" wrapText="1"/>
    </xf>
    <xf numFmtId="0" fontId="9" fillId="10" borderId="3" xfId="0" applyFont="1" applyFill="1" applyBorder="1" applyAlignment="1">
      <alignment horizontal="center"/>
    </xf>
    <xf numFmtId="0" fontId="9" fillId="10" borderId="3" xfId="0" applyFont="1" applyFill="1" applyBorder="1" applyAlignment="1">
      <alignment horizontal="center" wrapText="1"/>
    </xf>
    <xf numFmtId="0" fontId="7" fillId="10" borderId="3" xfId="1" applyFont="1" applyFill="1" applyBorder="1" applyAlignment="1">
      <alignment horizontal="center" wrapText="1"/>
    </xf>
    <xf numFmtId="0" fontId="7" fillId="10" borderId="2" xfId="1" applyFont="1" applyFill="1" applyBorder="1" applyAlignment="1">
      <alignment horizontal="center" wrapText="1"/>
    </xf>
    <xf numFmtId="0" fontId="9" fillId="10" borderId="2" xfId="0" applyFont="1" applyFill="1" applyBorder="1" applyAlignment="1">
      <alignment horizontal="center" wrapText="1"/>
    </xf>
    <xf numFmtId="0" fontId="8" fillId="5" borderId="5" xfId="0" applyFont="1" applyFill="1" applyBorder="1" applyAlignment="1">
      <alignment horizontal="center"/>
    </xf>
    <xf numFmtId="0" fontId="8" fillId="5" borderId="6" xfId="0" applyFont="1" applyFill="1" applyBorder="1" applyAlignment="1">
      <alignment horizontal="center"/>
    </xf>
    <xf numFmtId="0" fontId="8" fillId="5" borderId="7" xfId="0" applyFont="1" applyFill="1" applyBorder="1" applyAlignment="1">
      <alignment horizontal="center"/>
    </xf>
    <xf numFmtId="0" fontId="9" fillId="10" borderId="2" xfId="0" applyFont="1" applyFill="1" applyBorder="1" applyAlignment="1">
      <alignment horizontal="center"/>
    </xf>
    <xf numFmtId="0" fontId="9" fillId="10" borderId="1" xfId="0" applyFont="1" applyFill="1" applyBorder="1" applyAlignment="1">
      <alignment horizontal="center" wrapText="1"/>
    </xf>
    <xf numFmtId="0" fontId="13" fillId="4" borderId="0" xfId="0" applyFont="1" applyFill="1" applyBorder="1" applyAlignment="1">
      <alignment horizontal="center"/>
    </xf>
    <xf numFmtId="0" fontId="9" fillId="4" borderId="0" xfId="0" applyFont="1" applyFill="1" applyBorder="1" applyAlignment="1">
      <alignment horizontal="center"/>
    </xf>
    <xf numFmtId="0" fontId="9" fillId="4" borderId="0" xfId="0" applyFont="1" applyFill="1" applyBorder="1" applyAlignment="1">
      <alignment horizontal="center" wrapText="1"/>
    </xf>
  </cellXfs>
  <cellStyles count="4">
    <cellStyle name="Comma" xfId="2" builtinId="3"/>
    <cellStyle name="Currency" xfId="3" builtinId="4"/>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lhaines@roundrocktexas.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8"/>
  <sheetViews>
    <sheetView workbookViewId="0">
      <selection activeCell="A19" sqref="A19"/>
    </sheetView>
  </sheetViews>
  <sheetFormatPr defaultRowHeight="14.5"/>
  <cols>
    <col min="1" max="1" width="97" bestFit="1" customWidth="1"/>
  </cols>
  <sheetData>
    <row r="1" spans="1:4">
      <c r="A1" s="2" t="s">
        <v>10</v>
      </c>
    </row>
    <row r="2" spans="1:4">
      <c r="A2" s="3" t="s">
        <v>33</v>
      </c>
      <c r="C2" s="7"/>
      <c r="D2" t="s">
        <v>13</v>
      </c>
    </row>
    <row r="3" spans="1:4">
      <c r="A3" s="4" t="s">
        <v>5</v>
      </c>
      <c r="C3" s="8"/>
      <c r="D3" t="s">
        <v>14</v>
      </c>
    </row>
    <row r="4" spans="1:4">
      <c r="A4" s="5" t="s">
        <v>6</v>
      </c>
    </row>
    <row r="5" spans="1:4">
      <c r="A5" s="4" t="s">
        <v>7</v>
      </c>
    </row>
    <row r="6" spans="1:4">
      <c r="A6" s="5" t="s">
        <v>8</v>
      </c>
    </row>
    <row r="7" spans="1:4">
      <c r="A7" s="1" t="s">
        <v>31</v>
      </c>
    </row>
    <row r="8" spans="1:4">
      <c r="A8" s="1" t="s">
        <v>32</v>
      </c>
    </row>
    <row r="9" spans="1:4">
      <c r="A9" s="5" t="s">
        <v>38</v>
      </c>
    </row>
    <row r="10" spans="1:4">
      <c r="A10" s="6" t="s">
        <v>0</v>
      </c>
    </row>
    <row r="11" spans="1:4">
      <c r="A11" s="6" t="s">
        <v>1</v>
      </c>
    </row>
    <row r="12" spans="1:4">
      <c r="A12" s="6" t="s">
        <v>2</v>
      </c>
    </row>
    <row r="13" spans="1:4">
      <c r="A13" s="6" t="s">
        <v>3</v>
      </c>
    </row>
    <row r="14" spans="1:4">
      <c r="A14" s="4" t="s">
        <v>9</v>
      </c>
    </row>
    <row r="15" spans="1:4">
      <c r="A15" s="1" t="s">
        <v>36</v>
      </c>
    </row>
    <row r="16" spans="1:4">
      <c r="A16" s="1" t="s">
        <v>34</v>
      </c>
    </row>
    <row r="17" spans="1:1">
      <c r="A17" t="s">
        <v>35</v>
      </c>
    </row>
    <row r="18" spans="1:1">
      <c r="A18" t="s">
        <v>37</v>
      </c>
    </row>
  </sheetData>
  <pageMargins left="0.7" right="0.7" top="0.75" bottom="0.75" header="0.3" footer="0.3"/>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5"/>
  <sheetViews>
    <sheetView workbookViewId="0">
      <selection activeCell="A14" sqref="A14:A25"/>
    </sheetView>
  </sheetViews>
  <sheetFormatPr defaultRowHeight="14.5"/>
  <cols>
    <col min="1" max="1" width="114.1796875" customWidth="1"/>
    <col min="2" max="2" width="32.26953125" customWidth="1"/>
  </cols>
  <sheetData>
    <row r="1" spans="1:1">
      <c r="A1" s="2" t="s">
        <v>20</v>
      </c>
    </row>
    <row r="2" spans="1:1">
      <c r="A2" t="s">
        <v>12</v>
      </c>
    </row>
    <row r="3" spans="1:1">
      <c r="A3" s="3" t="s">
        <v>4</v>
      </c>
    </row>
    <row r="4" spans="1:1">
      <c r="A4" s="3" t="s">
        <v>15</v>
      </c>
    </row>
    <row r="5" spans="1:1">
      <c r="A5" s="3" t="s">
        <v>27</v>
      </c>
    </row>
    <row r="6" spans="1:1">
      <c r="A6" s="4" t="s">
        <v>5</v>
      </c>
    </row>
    <row r="7" spans="1:1">
      <c r="A7" s="4" t="s">
        <v>16</v>
      </c>
    </row>
    <row r="8" spans="1:1">
      <c r="A8" s="4" t="s">
        <v>28</v>
      </c>
    </row>
    <row r="9" spans="1:1">
      <c r="A9" s="4" t="s">
        <v>7</v>
      </c>
    </row>
    <row r="10" spans="1:1">
      <c r="A10" s="4" t="s">
        <v>17</v>
      </c>
    </row>
    <row r="11" spans="1:1">
      <c r="A11" s="4" t="s">
        <v>18</v>
      </c>
    </row>
    <row r="12" spans="1:1">
      <c r="A12" s="4" t="s">
        <v>19</v>
      </c>
    </row>
    <row r="14" spans="1:1">
      <c r="A14" s="2" t="s">
        <v>21</v>
      </c>
    </row>
    <row r="15" spans="1:1">
      <c r="A15" t="s">
        <v>29</v>
      </c>
    </row>
    <row r="16" spans="1:1">
      <c r="A16" s="5" t="s">
        <v>6</v>
      </c>
    </row>
    <row r="17" spans="1:2">
      <c r="A17" s="5" t="s">
        <v>22</v>
      </c>
      <c r="B17" t="s">
        <v>24</v>
      </c>
    </row>
    <row r="18" spans="1:2">
      <c r="A18" s="5" t="s">
        <v>8</v>
      </c>
    </row>
    <row r="19" spans="1:2">
      <c r="A19" s="5" t="s">
        <v>23</v>
      </c>
      <c r="B19" t="s">
        <v>25</v>
      </c>
    </row>
    <row r="20" spans="1:2">
      <c r="A20" s="5" t="s">
        <v>11</v>
      </c>
    </row>
    <row r="21" spans="1:2">
      <c r="A21" s="6" t="s">
        <v>0</v>
      </c>
    </row>
    <row r="22" spans="1:2">
      <c r="A22" s="6" t="s">
        <v>1</v>
      </c>
    </row>
    <row r="23" spans="1:2">
      <c r="A23" s="6" t="s">
        <v>2</v>
      </c>
    </row>
    <row r="24" spans="1:2">
      <c r="A24" s="6" t="s">
        <v>3</v>
      </c>
      <c r="B24" t="s">
        <v>30</v>
      </c>
    </row>
    <row r="25" spans="1:2">
      <c r="A25" s="5" t="s">
        <v>26</v>
      </c>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T7"/>
  <sheetViews>
    <sheetView topLeftCell="D1" zoomScaleNormal="100" workbookViewId="0">
      <selection activeCell="Q7" sqref="Q7"/>
    </sheetView>
  </sheetViews>
  <sheetFormatPr defaultColWidth="8.81640625" defaultRowHeight="15.5"/>
  <cols>
    <col min="1" max="1" width="20.26953125" style="13" customWidth="1"/>
    <col min="2" max="2" width="18.26953125" style="13" customWidth="1"/>
    <col min="3" max="3" width="23.7265625" style="13" customWidth="1"/>
    <col min="4" max="4" width="10.54296875" style="13" customWidth="1"/>
    <col min="5" max="5" width="13.453125" style="13" customWidth="1"/>
    <col min="6" max="6" width="12" style="13" customWidth="1"/>
    <col min="7" max="7" width="10.26953125" style="13" bestFit="1" customWidth="1"/>
    <col min="8" max="9" width="10.453125" style="13" customWidth="1"/>
    <col min="10" max="10" width="8.81640625" style="13"/>
    <col min="11" max="11" width="9.26953125" style="13" customWidth="1"/>
    <col min="12" max="12" width="11.453125" style="13" bestFit="1" customWidth="1"/>
    <col min="13" max="13" width="15.81640625" style="13" customWidth="1"/>
    <col min="14" max="14" width="14.453125" style="13" bestFit="1" customWidth="1"/>
    <col min="15" max="15" width="25.26953125" style="13" customWidth="1"/>
    <col min="16" max="16" width="13" style="13" customWidth="1"/>
    <col min="17" max="17" width="12.453125" style="13" customWidth="1"/>
    <col min="18" max="18" width="27.26953125" style="13" bestFit="1" customWidth="1"/>
    <col min="19" max="19" width="15.7265625" style="13" bestFit="1" customWidth="1"/>
    <col min="20" max="16384" width="8.81640625" style="13"/>
  </cols>
  <sheetData>
    <row r="1" spans="1:20">
      <c r="A1" s="140" t="s">
        <v>129</v>
      </c>
      <c r="B1" s="140"/>
      <c r="C1" s="140"/>
      <c r="D1" s="140"/>
      <c r="E1" s="140"/>
      <c r="F1" s="140"/>
      <c r="G1" s="140"/>
      <c r="H1" s="140"/>
      <c r="I1" s="140"/>
      <c r="J1" s="140"/>
      <c r="K1" s="140"/>
      <c r="L1" s="140"/>
      <c r="M1" s="140"/>
      <c r="N1" s="140"/>
      <c r="O1" s="140"/>
      <c r="P1" s="140"/>
    </row>
    <row r="2" spans="1:20" ht="16" thickBot="1">
      <c r="A2" s="140"/>
      <c r="B2" s="140"/>
      <c r="C2" s="140"/>
      <c r="D2" s="140"/>
      <c r="E2" s="140"/>
      <c r="F2" s="140"/>
      <c r="G2" s="140"/>
      <c r="H2" s="140"/>
      <c r="I2" s="140"/>
      <c r="J2" s="140"/>
      <c r="K2" s="140"/>
      <c r="L2" s="140"/>
      <c r="M2" s="140"/>
      <c r="N2" s="140"/>
      <c r="O2" s="140"/>
      <c r="P2" s="140"/>
    </row>
    <row r="3" spans="1:20" ht="28.9" customHeight="1" thickBot="1">
      <c r="A3" s="146" t="s">
        <v>42</v>
      </c>
      <c r="B3" s="147"/>
      <c r="C3" s="147"/>
      <c r="D3" s="147"/>
      <c r="E3" s="147"/>
      <c r="F3" s="147"/>
      <c r="G3" s="147"/>
      <c r="H3" s="147"/>
      <c r="I3" s="147"/>
      <c r="J3" s="147"/>
      <c r="K3" s="147"/>
      <c r="L3" s="147"/>
      <c r="M3" s="147"/>
      <c r="N3" s="147"/>
      <c r="O3" s="148"/>
      <c r="P3" s="137" t="s">
        <v>43</v>
      </c>
      <c r="Q3" s="138"/>
      <c r="R3" s="138"/>
      <c r="S3" s="139"/>
      <c r="T3" s="14"/>
    </row>
    <row r="4" spans="1:20" s="92" customFormat="1" ht="52.15" customHeight="1">
      <c r="A4" s="143" t="s">
        <v>112</v>
      </c>
      <c r="B4" s="143" t="s">
        <v>113</v>
      </c>
      <c r="C4" s="141" t="s">
        <v>52</v>
      </c>
      <c r="D4" s="141"/>
      <c r="E4" s="141"/>
      <c r="F4" s="141"/>
      <c r="G4" s="141"/>
      <c r="H4" s="142" t="s">
        <v>53</v>
      </c>
      <c r="I4" s="142"/>
      <c r="J4" s="142"/>
      <c r="K4" s="142"/>
      <c r="L4" s="142"/>
      <c r="M4" s="142" t="s">
        <v>54</v>
      </c>
      <c r="N4" s="142" t="s">
        <v>55</v>
      </c>
      <c r="O4" s="142" t="s">
        <v>130</v>
      </c>
      <c r="P4" s="141" t="s">
        <v>56</v>
      </c>
      <c r="Q4" s="141" t="s">
        <v>57</v>
      </c>
      <c r="R4" s="141" t="s">
        <v>58</v>
      </c>
      <c r="S4" s="141" t="s">
        <v>59</v>
      </c>
    </row>
    <row r="5" spans="1:20" s="92" customFormat="1" ht="55.9" customHeight="1">
      <c r="A5" s="144"/>
      <c r="B5" s="144"/>
      <c r="C5" s="93" t="s">
        <v>44</v>
      </c>
      <c r="D5" s="93" t="s">
        <v>45</v>
      </c>
      <c r="E5" s="93" t="s">
        <v>39</v>
      </c>
      <c r="F5" s="93" t="s">
        <v>40</v>
      </c>
      <c r="G5" s="93" t="s">
        <v>46</v>
      </c>
      <c r="H5" s="93" t="s">
        <v>44</v>
      </c>
      <c r="I5" s="93" t="s">
        <v>45</v>
      </c>
      <c r="J5" s="93" t="s">
        <v>39</v>
      </c>
      <c r="K5" s="93" t="s">
        <v>40</v>
      </c>
      <c r="L5" s="93" t="s">
        <v>46</v>
      </c>
      <c r="M5" s="145"/>
      <c r="N5" s="145"/>
      <c r="O5" s="145"/>
      <c r="P5" s="149"/>
      <c r="Q5" s="149"/>
      <c r="R5" s="149"/>
      <c r="S5" s="149"/>
    </row>
    <row r="6" spans="1:20" ht="29.25" customHeight="1">
      <c r="A6" s="19" t="s">
        <v>61</v>
      </c>
      <c r="B6" s="19" t="s">
        <v>39</v>
      </c>
      <c r="C6" s="19" t="s">
        <v>62</v>
      </c>
      <c r="D6" s="19"/>
      <c r="E6" s="19" t="s">
        <v>63</v>
      </c>
      <c r="F6" s="19" t="s">
        <v>64</v>
      </c>
      <c r="G6" s="86">
        <v>78664</v>
      </c>
      <c r="H6" s="19"/>
      <c r="I6" s="19"/>
      <c r="J6" s="19"/>
      <c r="K6" s="19"/>
      <c r="L6" s="86"/>
      <c r="M6" s="87" t="s">
        <v>65</v>
      </c>
      <c r="N6" s="19"/>
      <c r="O6" s="19" t="s">
        <v>152</v>
      </c>
      <c r="P6" s="19" t="s">
        <v>66</v>
      </c>
      <c r="Q6" s="19" t="s">
        <v>153</v>
      </c>
      <c r="R6" s="88" t="s">
        <v>67</v>
      </c>
      <c r="S6" s="87" t="s">
        <v>68</v>
      </c>
    </row>
    <row r="7" spans="1:20">
      <c r="A7" s="20" t="s">
        <v>60</v>
      </c>
    </row>
  </sheetData>
  <mergeCells count="14">
    <mergeCell ref="P3:S3"/>
    <mergeCell ref="A1:P2"/>
    <mergeCell ref="C4:G4"/>
    <mergeCell ref="H4:L4"/>
    <mergeCell ref="A4:A5"/>
    <mergeCell ref="B4:B5"/>
    <mergeCell ref="M4:M5"/>
    <mergeCell ref="N4:N5"/>
    <mergeCell ref="O4:O5"/>
    <mergeCell ref="A3:O3"/>
    <mergeCell ref="P4:P5"/>
    <mergeCell ref="Q4:Q5"/>
    <mergeCell ref="R4:R5"/>
    <mergeCell ref="S4:S5"/>
  </mergeCells>
  <hyperlinks>
    <hyperlink ref="R6" r:id="rId1" xr:uid="{00000000-0004-0000-0200-000000000000}"/>
  </hyperlinks>
  <pageMargins left="0.7" right="0.7" top="0.75" bottom="0.75" header="0.3" footer="0.3"/>
  <pageSetup paperSize="5" scale="55"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Sheet2!$A$1:$A$6</xm:f>
          </x14:formula1>
          <xm:sqref>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T8"/>
  <sheetViews>
    <sheetView zoomScale="90" zoomScaleNormal="90" workbookViewId="0">
      <selection activeCell="F8" sqref="F8"/>
    </sheetView>
  </sheetViews>
  <sheetFormatPr defaultRowHeight="14.5"/>
  <cols>
    <col min="1" max="1" width="13.453125" customWidth="1"/>
    <col min="2" max="2" width="14.453125" customWidth="1"/>
    <col min="3" max="3" width="13.81640625" customWidth="1"/>
    <col min="4" max="4" width="13.26953125" customWidth="1"/>
    <col min="5" max="5" width="15.453125" customWidth="1"/>
    <col min="6" max="6" width="16" customWidth="1"/>
    <col min="7" max="7" width="14.1796875" customWidth="1"/>
    <col min="8" max="8" width="15.1796875" customWidth="1"/>
    <col min="9" max="9" width="19" customWidth="1"/>
    <col min="10" max="10" width="17.1796875" customWidth="1"/>
    <col min="11" max="11" width="18.26953125" customWidth="1"/>
  </cols>
  <sheetData>
    <row r="1" spans="1:20" ht="20">
      <c r="A1" s="151" t="s">
        <v>93</v>
      </c>
      <c r="B1" s="151"/>
      <c r="C1" s="151"/>
      <c r="D1" s="151"/>
      <c r="E1" s="151"/>
      <c r="F1" s="151"/>
      <c r="G1" s="151"/>
      <c r="H1" s="151"/>
      <c r="I1" s="151"/>
      <c r="J1" s="151"/>
      <c r="K1" s="151"/>
      <c r="L1" s="89"/>
      <c r="M1" s="89"/>
      <c r="N1" s="89"/>
    </row>
    <row r="2" spans="1:20" ht="15.5">
      <c r="A2" s="152" t="s">
        <v>125</v>
      </c>
      <c r="B2" s="152"/>
      <c r="C2" s="152"/>
      <c r="D2" s="152"/>
      <c r="E2" s="152"/>
      <c r="F2" s="152"/>
      <c r="G2" s="152"/>
      <c r="H2" s="152"/>
      <c r="I2" s="152"/>
      <c r="J2" s="152"/>
      <c r="K2" s="152"/>
      <c r="L2" s="90"/>
      <c r="M2" s="90"/>
      <c r="N2" s="90"/>
    </row>
    <row r="3" spans="1:20" ht="15.75" customHeight="1">
      <c r="A3" s="153" t="s">
        <v>154</v>
      </c>
      <c r="B3" s="153"/>
      <c r="C3" s="153"/>
      <c r="D3" s="153"/>
      <c r="E3" s="153"/>
      <c r="F3" s="153"/>
      <c r="G3" s="153"/>
      <c r="H3" s="153"/>
      <c r="I3" s="153"/>
      <c r="J3" s="153"/>
      <c r="K3" s="153"/>
      <c r="L3" s="91"/>
      <c r="M3" s="91"/>
      <c r="N3" s="91"/>
      <c r="O3" s="12"/>
      <c r="P3" s="12"/>
      <c r="Q3" s="12"/>
      <c r="R3" s="12"/>
      <c r="S3" s="12"/>
      <c r="T3" s="12"/>
    </row>
    <row r="4" spans="1:20" ht="15.5">
      <c r="A4" s="30"/>
      <c r="B4" s="30"/>
      <c r="C4" s="30"/>
      <c r="D4" s="30"/>
      <c r="E4" s="30"/>
      <c r="F4" s="30"/>
      <c r="G4" s="30"/>
      <c r="H4" s="30"/>
      <c r="I4" s="30"/>
      <c r="J4" s="30"/>
      <c r="K4" s="30"/>
      <c r="L4" s="30"/>
      <c r="M4" s="30"/>
      <c r="N4" s="30"/>
      <c r="O4" s="12"/>
      <c r="P4" s="12"/>
      <c r="Q4" s="12"/>
      <c r="R4" s="12"/>
      <c r="S4" s="12"/>
      <c r="T4" s="12"/>
    </row>
    <row r="5" spans="1:20" ht="52.5" customHeight="1">
      <c r="A5" s="150" t="s">
        <v>114</v>
      </c>
      <c r="B5" s="150"/>
      <c r="C5" s="150"/>
      <c r="D5" s="150" t="s">
        <v>126</v>
      </c>
      <c r="E5" s="150"/>
      <c r="F5" s="150"/>
      <c r="G5" s="150" t="s">
        <v>127</v>
      </c>
      <c r="H5" s="150"/>
      <c r="I5" s="150"/>
      <c r="J5" s="150"/>
      <c r="K5" s="150"/>
    </row>
    <row r="6" spans="1:20" ht="170.5">
      <c r="A6" s="94" t="s">
        <v>115</v>
      </c>
      <c r="B6" s="94" t="s">
        <v>116</v>
      </c>
      <c r="C6" s="94" t="s">
        <v>117</v>
      </c>
      <c r="D6" s="94" t="s">
        <v>118</v>
      </c>
      <c r="E6" s="94" t="s">
        <v>119</v>
      </c>
      <c r="F6" s="94" t="s">
        <v>120</v>
      </c>
      <c r="G6" s="94" t="s">
        <v>121</v>
      </c>
      <c r="H6" s="94" t="s">
        <v>128</v>
      </c>
      <c r="I6" s="94" t="s">
        <v>122</v>
      </c>
      <c r="J6" s="94" t="s">
        <v>123</v>
      </c>
      <c r="K6" s="94" t="s">
        <v>124</v>
      </c>
    </row>
    <row r="7" spans="1:20" ht="43.5">
      <c r="A7" s="21">
        <v>473431044</v>
      </c>
      <c r="B7" s="21">
        <v>401974069</v>
      </c>
      <c r="C7" s="21">
        <v>547780689</v>
      </c>
      <c r="D7" s="21">
        <v>327586044</v>
      </c>
      <c r="E7" s="21">
        <v>282374069</v>
      </c>
      <c r="F7" s="21">
        <v>384525940</v>
      </c>
      <c r="G7" s="21">
        <v>2667</v>
      </c>
      <c r="H7" s="21">
        <v>2298</v>
      </c>
      <c r="I7" s="21">
        <v>3130</v>
      </c>
      <c r="J7" s="22">
        <v>122827</v>
      </c>
      <c r="K7" s="15" t="s">
        <v>179</v>
      </c>
    </row>
    <row r="8" spans="1:20" ht="15.5">
      <c r="A8" s="20" t="s">
        <v>60</v>
      </c>
    </row>
  </sheetData>
  <mergeCells count="6">
    <mergeCell ref="A5:C5"/>
    <mergeCell ref="D5:F5"/>
    <mergeCell ref="G5:K5"/>
    <mergeCell ref="A1:K1"/>
    <mergeCell ref="A2:K2"/>
    <mergeCell ref="A3:K3"/>
  </mergeCells>
  <pageMargins left="0.7" right="0.7" top="0.75" bottom="0.75" header="0.3" footer="0.3"/>
  <pageSetup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A1:O56"/>
  <sheetViews>
    <sheetView tabSelected="1" view="pageBreakPreview" zoomScale="60" zoomScaleNormal="60" zoomScalePageLayoutView="50" workbookViewId="0">
      <pane xSplit="1" ySplit="5" topLeftCell="B36" activePane="bottomRight" state="frozen"/>
      <selection pane="topRight" activeCell="B1" sqref="B1"/>
      <selection pane="bottomLeft" activeCell="A6" sqref="A6"/>
      <selection pane="bottomRight" activeCell="B53" sqref="B53"/>
    </sheetView>
  </sheetViews>
  <sheetFormatPr defaultColWidth="10.7265625" defaultRowHeight="14.5"/>
  <cols>
    <col min="1" max="1" width="45.36328125" style="126" customWidth="1"/>
    <col min="2" max="2" width="28.1796875" customWidth="1"/>
    <col min="3" max="4" width="21.6328125" customWidth="1"/>
    <col min="5" max="5" width="23.7265625" customWidth="1"/>
    <col min="6" max="6" width="21.6328125" bestFit="1" customWidth="1"/>
    <col min="7" max="7" width="12" customWidth="1"/>
    <col min="8" max="10" width="21.6328125" customWidth="1"/>
    <col min="11" max="11" width="54.36328125" customWidth="1"/>
    <col min="12" max="14" width="12.26953125" customWidth="1"/>
  </cols>
  <sheetData>
    <row r="1" spans="1:14" ht="20">
      <c r="A1" s="151" t="s">
        <v>93</v>
      </c>
      <c r="B1" s="151"/>
      <c r="C1" s="151"/>
      <c r="D1" s="151"/>
      <c r="E1" s="151"/>
      <c r="F1" s="151"/>
      <c r="G1" s="151"/>
      <c r="H1" s="151"/>
      <c r="I1" s="151"/>
      <c r="J1" s="151"/>
      <c r="K1" s="151"/>
      <c r="L1" s="151"/>
      <c r="M1" s="151"/>
      <c r="N1" s="151"/>
    </row>
    <row r="2" spans="1:14" ht="15.5">
      <c r="A2" s="152" t="s">
        <v>94</v>
      </c>
      <c r="B2" s="152"/>
      <c r="C2" s="152"/>
      <c r="D2" s="152"/>
      <c r="E2" s="152"/>
      <c r="F2" s="152"/>
      <c r="G2" s="152"/>
      <c r="H2" s="152"/>
      <c r="I2" s="152"/>
      <c r="J2" s="152"/>
      <c r="K2" s="152"/>
      <c r="L2" s="152"/>
      <c r="M2" s="152"/>
      <c r="N2" s="152"/>
    </row>
    <row r="3" spans="1:14" ht="15.5">
      <c r="A3" s="153" t="s">
        <v>154</v>
      </c>
      <c r="B3" s="153"/>
      <c r="C3" s="153"/>
      <c r="D3" s="153"/>
      <c r="E3" s="153"/>
      <c r="F3" s="153"/>
      <c r="G3" s="153"/>
      <c r="H3" s="153"/>
      <c r="I3" s="153"/>
      <c r="J3" s="153"/>
      <c r="K3" s="153"/>
      <c r="L3" s="153"/>
      <c r="M3" s="153"/>
      <c r="N3" s="153"/>
    </row>
    <row r="4" spans="1:14" ht="16" thickBot="1">
      <c r="A4" s="124"/>
      <c r="B4" s="30"/>
      <c r="C4" s="30"/>
      <c r="D4" s="30"/>
      <c r="E4" s="30"/>
      <c r="F4" s="30"/>
      <c r="G4" s="30"/>
      <c r="H4" s="30"/>
      <c r="I4" s="30"/>
      <c r="J4" s="30"/>
      <c r="K4" s="30"/>
      <c r="L4" s="30"/>
      <c r="M4" s="30"/>
      <c r="N4" s="30"/>
    </row>
    <row r="5" spans="1:14" ht="87" customHeight="1" thickBot="1">
      <c r="A5" s="47" t="s">
        <v>95</v>
      </c>
      <c r="B5" s="48" t="s">
        <v>96</v>
      </c>
      <c r="C5" s="48" t="s">
        <v>97</v>
      </c>
      <c r="D5" s="48" t="s">
        <v>98</v>
      </c>
      <c r="E5" s="48" t="s">
        <v>171</v>
      </c>
      <c r="F5" s="48" t="s">
        <v>172</v>
      </c>
      <c r="G5" s="48" t="s">
        <v>99</v>
      </c>
      <c r="H5" s="48" t="s">
        <v>100</v>
      </c>
      <c r="I5" s="48" t="s">
        <v>101</v>
      </c>
      <c r="J5" s="48" t="s">
        <v>170</v>
      </c>
      <c r="K5" s="48" t="s">
        <v>102</v>
      </c>
      <c r="L5" s="49" t="s">
        <v>90</v>
      </c>
      <c r="M5" s="50" t="s">
        <v>91</v>
      </c>
      <c r="N5" s="51" t="s">
        <v>92</v>
      </c>
    </row>
    <row r="6" spans="1:14" ht="39" customHeight="1">
      <c r="A6" s="52" t="s">
        <v>134</v>
      </c>
      <c r="B6" s="53"/>
      <c r="C6" s="53"/>
      <c r="D6" s="53"/>
      <c r="E6" s="53"/>
      <c r="F6" s="53"/>
      <c r="G6" s="53"/>
      <c r="H6" s="53"/>
      <c r="I6" s="53"/>
      <c r="J6" s="53"/>
      <c r="K6" s="53"/>
      <c r="L6" s="54"/>
      <c r="M6" s="55"/>
      <c r="N6" s="56"/>
    </row>
    <row r="7" spans="1:14" ht="46.5">
      <c r="A7" s="42" t="s">
        <v>173</v>
      </c>
      <c r="B7" s="16"/>
      <c r="C7" s="33">
        <v>8615000</v>
      </c>
      <c r="D7" s="33">
        <v>1395000</v>
      </c>
      <c r="E7" s="33">
        <v>1439525.02</v>
      </c>
      <c r="F7" s="23">
        <v>45519</v>
      </c>
      <c r="G7" s="26" t="s">
        <v>48</v>
      </c>
      <c r="H7" s="31">
        <v>8615552.0999999996</v>
      </c>
      <c r="I7" s="31">
        <v>8615552.0999999996</v>
      </c>
      <c r="J7" s="31">
        <f t="shared" ref="J7:J42" si="0">H7-I7</f>
        <v>0</v>
      </c>
      <c r="K7" s="17" t="s">
        <v>69</v>
      </c>
      <c r="L7" s="26" t="s">
        <v>85</v>
      </c>
      <c r="M7" s="26" t="s">
        <v>136</v>
      </c>
      <c r="N7" s="43"/>
    </row>
    <row r="8" spans="1:14" ht="84" customHeight="1">
      <c r="A8" s="42" t="s">
        <v>70</v>
      </c>
      <c r="B8" s="16"/>
      <c r="C8" s="33">
        <v>66885000</v>
      </c>
      <c r="D8" s="33">
        <v>60715000</v>
      </c>
      <c r="E8" s="33">
        <v>90007512.680000007</v>
      </c>
      <c r="F8" s="23">
        <v>50997</v>
      </c>
      <c r="G8" s="26" t="s">
        <v>48</v>
      </c>
      <c r="H8" s="31">
        <v>71257861.310000002</v>
      </c>
      <c r="I8" s="32">
        <f>H8-J8</f>
        <v>71257861.310000002</v>
      </c>
      <c r="J8" s="32">
        <v>0</v>
      </c>
      <c r="K8" s="17" t="s">
        <v>71</v>
      </c>
      <c r="L8" s="26" t="s">
        <v>85</v>
      </c>
      <c r="M8" s="26" t="s">
        <v>136</v>
      </c>
      <c r="N8" s="43"/>
    </row>
    <row r="9" spans="1:14" ht="201.5">
      <c r="A9" s="42" t="s">
        <v>72</v>
      </c>
      <c r="B9" s="16"/>
      <c r="C9" s="33">
        <v>27270000</v>
      </c>
      <c r="D9" s="33">
        <v>22980000</v>
      </c>
      <c r="E9" s="33">
        <v>31760650.02</v>
      </c>
      <c r="F9" s="23">
        <v>50997</v>
      </c>
      <c r="G9" s="26" t="s">
        <v>48</v>
      </c>
      <c r="H9" s="31">
        <v>28158384.27</v>
      </c>
      <c r="I9" s="32">
        <f>H9</f>
        <v>28158384.27</v>
      </c>
      <c r="J9" s="32">
        <v>0</v>
      </c>
      <c r="K9" s="17" t="s">
        <v>73</v>
      </c>
      <c r="L9" s="26" t="s">
        <v>85</v>
      </c>
      <c r="M9" s="26" t="s">
        <v>136</v>
      </c>
      <c r="N9" s="43"/>
    </row>
    <row r="10" spans="1:14" ht="62">
      <c r="A10" s="42" t="s">
        <v>174</v>
      </c>
      <c r="B10" s="16"/>
      <c r="C10" s="33">
        <v>32465000</v>
      </c>
      <c r="D10" s="33">
        <v>22580000</v>
      </c>
      <c r="E10" s="33">
        <v>27713500</v>
      </c>
      <c r="F10" s="23">
        <v>48441</v>
      </c>
      <c r="G10" s="26" t="s">
        <v>48</v>
      </c>
      <c r="H10" s="31">
        <v>37423666.630000003</v>
      </c>
      <c r="I10" s="31">
        <v>37423666.630000003</v>
      </c>
      <c r="J10" s="31">
        <f t="shared" si="0"/>
        <v>0</v>
      </c>
      <c r="K10" s="17" t="s">
        <v>74</v>
      </c>
      <c r="L10" s="26" t="s">
        <v>85</v>
      </c>
      <c r="M10" s="26" t="s">
        <v>136</v>
      </c>
      <c r="N10" s="43"/>
    </row>
    <row r="11" spans="1:14" ht="62">
      <c r="A11" s="42" t="s">
        <v>175</v>
      </c>
      <c r="B11" s="16"/>
      <c r="C11" s="33">
        <v>6995000</v>
      </c>
      <c r="D11" s="33">
        <v>4590000</v>
      </c>
      <c r="E11" s="33">
        <v>5420300</v>
      </c>
      <c r="F11" s="23">
        <v>48441</v>
      </c>
      <c r="G11" s="26" t="s">
        <v>48</v>
      </c>
      <c r="H11" s="31">
        <v>7569817.5300000003</v>
      </c>
      <c r="I11" s="31">
        <v>7569817.5300000003</v>
      </c>
      <c r="J11" s="31">
        <f t="shared" si="0"/>
        <v>0</v>
      </c>
      <c r="K11" s="17" t="s">
        <v>74</v>
      </c>
      <c r="L11" s="26" t="s">
        <v>85</v>
      </c>
      <c r="M11" s="26" t="s">
        <v>136</v>
      </c>
      <c r="N11" s="43"/>
    </row>
    <row r="12" spans="1:14" ht="62">
      <c r="A12" s="42" t="s">
        <v>176</v>
      </c>
      <c r="B12" s="16"/>
      <c r="C12" s="33">
        <v>28585000</v>
      </c>
      <c r="D12" s="33">
        <v>27795000</v>
      </c>
      <c r="E12" s="33">
        <v>42428350</v>
      </c>
      <c r="F12" s="23">
        <v>52093</v>
      </c>
      <c r="G12" s="26" t="s">
        <v>48</v>
      </c>
      <c r="H12" s="31">
        <v>31053112.280000001</v>
      </c>
      <c r="I12" s="32">
        <f>H12-J12</f>
        <v>19645148.07</v>
      </c>
      <c r="J12" s="32">
        <v>11407964.210000001</v>
      </c>
      <c r="K12" s="19" t="s">
        <v>132</v>
      </c>
      <c r="L12" s="26" t="s">
        <v>85</v>
      </c>
      <c r="M12" s="26" t="s">
        <v>136</v>
      </c>
      <c r="N12" s="43"/>
    </row>
    <row r="13" spans="1:14" ht="139.5">
      <c r="A13" s="42" t="s">
        <v>139</v>
      </c>
      <c r="B13" s="16"/>
      <c r="C13" s="33">
        <v>6915000</v>
      </c>
      <c r="D13" s="33">
        <v>6650000</v>
      </c>
      <c r="E13" s="33">
        <v>8949462.5</v>
      </c>
      <c r="F13" s="23">
        <v>50632</v>
      </c>
      <c r="G13" s="26" t="s">
        <v>48</v>
      </c>
      <c r="H13" s="31">
        <v>7084412.0499999998</v>
      </c>
      <c r="I13" s="32">
        <f>H13-J13</f>
        <v>7084412.0499999998</v>
      </c>
      <c r="J13" s="32">
        <v>0</v>
      </c>
      <c r="K13" s="19" t="s">
        <v>140</v>
      </c>
      <c r="L13" s="26" t="s">
        <v>85</v>
      </c>
      <c r="M13" s="26" t="s">
        <v>136</v>
      </c>
      <c r="N13" s="43"/>
    </row>
    <row r="14" spans="1:14" ht="62">
      <c r="A14" s="42" t="s">
        <v>177</v>
      </c>
      <c r="B14" s="16"/>
      <c r="C14" s="33">
        <v>12210000</v>
      </c>
      <c r="D14" s="33">
        <v>9505000</v>
      </c>
      <c r="E14" s="33">
        <v>11170600</v>
      </c>
      <c r="F14" s="23">
        <v>46614</v>
      </c>
      <c r="G14" s="26" t="s">
        <v>48</v>
      </c>
      <c r="H14" s="31">
        <v>13729913.5</v>
      </c>
      <c r="I14" s="31">
        <f>H14</f>
        <v>13729913.5</v>
      </c>
      <c r="J14" s="32">
        <v>0</v>
      </c>
      <c r="K14" s="19" t="s">
        <v>74</v>
      </c>
      <c r="L14" s="26" t="s">
        <v>85</v>
      </c>
      <c r="M14" s="26" t="s">
        <v>136</v>
      </c>
      <c r="N14" s="43"/>
    </row>
    <row r="15" spans="1:14" ht="263.5">
      <c r="A15" s="42" t="s">
        <v>143</v>
      </c>
      <c r="B15" s="16"/>
      <c r="C15" s="33">
        <v>27250000</v>
      </c>
      <c r="D15" s="33">
        <v>26545000</v>
      </c>
      <c r="E15" s="33">
        <v>41666100</v>
      </c>
      <c r="F15" s="23">
        <v>52824</v>
      </c>
      <c r="G15" s="26" t="s">
        <v>48</v>
      </c>
      <c r="H15" s="31">
        <v>30151928.899999999</v>
      </c>
      <c r="I15" s="33">
        <f>H15-J15</f>
        <v>30151928.899999999</v>
      </c>
      <c r="J15" s="33">
        <v>0</v>
      </c>
      <c r="K15" s="19" t="s">
        <v>144</v>
      </c>
      <c r="L15" s="26" t="s">
        <v>85</v>
      </c>
      <c r="M15" s="26" t="s">
        <v>136</v>
      </c>
      <c r="N15" s="43"/>
    </row>
    <row r="16" spans="1:14" ht="46.5">
      <c r="A16" s="42" t="s">
        <v>178</v>
      </c>
      <c r="B16" s="16"/>
      <c r="C16" s="33">
        <v>6980000</v>
      </c>
      <c r="D16" s="33">
        <v>4975000</v>
      </c>
      <c r="E16" s="33">
        <v>5136353.5</v>
      </c>
      <c r="F16" s="23">
        <v>46614</v>
      </c>
      <c r="G16" s="26" t="s">
        <v>48</v>
      </c>
      <c r="H16" s="31">
        <v>6980000</v>
      </c>
      <c r="I16" s="32">
        <v>6980000</v>
      </c>
      <c r="J16" s="32">
        <v>0</v>
      </c>
      <c r="K16" s="19" t="s">
        <v>149</v>
      </c>
      <c r="L16" s="26" t="s">
        <v>85</v>
      </c>
      <c r="M16" s="26" t="s">
        <v>136</v>
      </c>
      <c r="N16" s="43"/>
    </row>
    <row r="17" spans="1:14" ht="279">
      <c r="A17" s="42" t="s">
        <v>150</v>
      </c>
      <c r="B17" s="16"/>
      <c r="C17" s="33">
        <v>30000000</v>
      </c>
      <c r="D17" s="33">
        <v>29060000</v>
      </c>
      <c r="E17" s="33">
        <v>32714752</v>
      </c>
      <c r="F17" s="23">
        <v>48441</v>
      </c>
      <c r="G17" s="26" t="s">
        <v>48</v>
      </c>
      <c r="H17" s="31">
        <v>30000000</v>
      </c>
      <c r="I17" s="33">
        <f>H17-J17</f>
        <v>17750564.859999999</v>
      </c>
      <c r="J17" s="33">
        <v>12249435.140000001</v>
      </c>
      <c r="K17" s="19" t="s">
        <v>151</v>
      </c>
      <c r="L17" s="26" t="s">
        <v>85</v>
      </c>
      <c r="M17" s="26" t="s">
        <v>136</v>
      </c>
      <c r="N17" s="43"/>
    </row>
    <row r="18" spans="1:14" ht="294.5">
      <c r="A18" s="42" t="s">
        <v>156</v>
      </c>
      <c r="B18" s="16"/>
      <c r="C18" s="33">
        <v>27460000</v>
      </c>
      <c r="D18" s="33">
        <v>27460000</v>
      </c>
      <c r="E18" s="33">
        <v>37938423.75</v>
      </c>
      <c r="F18" s="23">
        <v>53554</v>
      </c>
      <c r="G18" s="26" t="s">
        <v>48</v>
      </c>
      <c r="H18" s="31">
        <v>30147341.789999999</v>
      </c>
      <c r="I18" s="32">
        <f>H18-J18</f>
        <v>146657</v>
      </c>
      <c r="J18" s="32">
        <v>30000684.789999999</v>
      </c>
      <c r="K18" s="19" t="s">
        <v>159</v>
      </c>
      <c r="L18" s="26" t="s">
        <v>85</v>
      </c>
      <c r="M18" s="26" t="s">
        <v>136</v>
      </c>
      <c r="N18" s="43"/>
    </row>
    <row r="19" spans="1:14" ht="294.5">
      <c r="A19" s="42" t="s">
        <v>157</v>
      </c>
      <c r="B19" s="16"/>
      <c r="C19" s="33">
        <v>13745000</v>
      </c>
      <c r="D19" s="33">
        <v>13745000</v>
      </c>
      <c r="E19" s="33">
        <v>18534050.829999998</v>
      </c>
      <c r="F19" s="23">
        <v>53554</v>
      </c>
      <c r="G19" s="26" t="s">
        <v>48</v>
      </c>
      <c r="H19" s="31">
        <v>15100688.279999999</v>
      </c>
      <c r="I19" s="32">
        <v>15100688.279999999</v>
      </c>
      <c r="J19" s="32">
        <v>0</v>
      </c>
      <c r="K19" s="19" t="s">
        <v>160</v>
      </c>
      <c r="L19" s="26" t="s">
        <v>85</v>
      </c>
      <c r="M19" s="26" t="s">
        <v>136</v>
      </c>
      <c r="N19" s="43"/>
    </row>
    <row r="20" spans="1:14" ht="310">
      <c r="A20" s="42" t="s">
        <v>158</v>
      </c>
      <c r="B20" s="16"/>
      <c r="C20" s="33">
        <v>13810000</v>
      </c>
      <c r="D20" s="33">
        <v>13810000</v>
      </c>
      <c r="E20" s="33">
        <v>18542315.420000002</v>
      </c>
      <c r="F20" s="23">
        <v>53554</v>
      </c>
      <c r="G20" s="26" t="s">
        <v>48</v>
      </c>
      <c r="H20" s="31">
        <v>15100604.279999999</v>
      </c>
      <c r="I20" s="32">
        <v>15100604.279999999</v>
      </c>
      <c r="J20" s="32">
        <v>0</v>
      </c>
      <c r="K20" s="19" t="s">
        <v>161</v>
      </c>
      <c r="L20" s="26" t="s">
        <v>85</v>
      </c>
      <c r="M20" s="26" t="s">
        <v>136</v>
      </c>
      <c r="N20" s="43"/>
    </row>
    <row r="21" spans="1:14" s="2" customFormat="1" ht="38.25" customHeight="1">
      <c r="A21" s="64" t="s">
        <v>135</v>
      </c>
      <c r="B21" s="65"/>
      <c r="C21" s="99">
        <f>SUM(C7:C20)</f>
        <v>309185000</v>
      </c>
      <c r="D21" s="99">
        <f>SUM(D7:D20)</f>
        <v>271805000</v>
      </c>
      <c r="E21" s="99">
        <f>SUM(E7:E20)</f>
        <v>373421895.72000003</v>
      </c>
      <c r="F21" s="66"/>
      <c r="G21" s="67"/>
      <c r="H21" s="99">
        <f>SUM(H7:H20)</f>
        <v>332373282.92000002</v>
      </c>
      <c r="I21" s="99">
        <f t="shared" ref="I21:J21" si="1">SUM(I7:I20)</f>
        <v>278715198.78000003</v>
      </c>
      <c r="J21" s="99">
        <f t="shared" si="1"/>
        <v>53658084.140000001</v>
      </c>
      <c r="K21" s="68"/>
      <c r="L21" s="67"/>
      <c r="M21" s="67"/>
      <c r="N21" s="69"/>
    </row>
    <row r="22" spans="1:14" s="108" customFormat="1" ht="35" customHeight="1" thickBot="1">
      <c r="A22" s="106"/>
      <c r="B22" s="109"/>
      <c r="C22" s="110"/>
      <c r="D22" s="110"/>
      <c r="E22" s="110"/>
      <c r="F22" s="111"/>
      <c r="G22" s="112"/>
      <c r="H22" s="110"/>
      <c r="I22" s="110"/>
      <c r="J22" s="110"/>
      <c r="K22" s="113"/>
      <c r="L22" s="112"/>
      <c r="M22" s="112"/>
      <c r="N22" s="107"/>
    </row>
    <row r="23" spans="1:14" ht="28.5" customHeight="1">
      <c r="A23" s="57" t="s">
        <v>146</v>
      </c>
      <c r="B23" s="58"/>
      <c r="C23" s="58"/>
      <c r="D23" s="58"/>
      <c r="E23" s="58"/>
      <c r="F23" s="58"/>
      <c r="G23" s="58"/>
      <c r="H23" s="58"/>
      <c r="I23" s="58"/>
      <c r="J23" s="58"/>
      <c r="K23" s="58"/>
      <c r="L23" s="59"/>
      <c r="M23" s="60"/>
      <c r="N23" s="61"/>
    </row>
    <row r="24" spans="1:14" ht="31">
      <c r="A24" s="44" t="s">
        <v>148</v>
      </c>
      <c r="B24" s="18"/>
      <c r="C24" s="102">
        <v>4500000</v>
      </c>
      <c r="D24" s="102">
        <v>3630000</v>
      </c>
      <c r="E24" s="102">
        <v>3735052.5</v>
      </c>
      <c r="F24" s="25">
        <v>45884</v>
      </c>
      <c r="G24" s="27" t="s">
        <v>48</v>
      </c>
      <c r="H24" s="102">
        <v>4500000</v>
      </c>
      <c r="I24" s="103">
        <f>H24-J24</f>
        <v>4500000</v>
      </c>
      <c r="J24" s="98">
        <v>0</v>
      </c>
      <c r="K24" s="17" t="s">
        <v>165</v>
      </c>
      <c r="L24" s="27" t="s">
        <v>85</v>
      </c>
      <c r="M24" s="27" t="s">
        <v>136</v>
      </c>
      <c r="N24" s="46"/>
    </row>
    <row r="25" spans="1:14" ht="77.5">
      <c r="A25" s="44" t="s">
        <v>164</v>
      </c>
      <c r="B25" s="18"/>
      <c r="C25" s="102">
        <v>2770000</v>
      </c>
      <c r="D25" s="102">
        <v>2770000</v>
      </c>
      <c r="E25" s="102">
        <v>3076352.5</v>
      </c>
      <c r="F25" s="25">
        <v>46249</v>
      </c>
      <c r="G25" s="27" t="s">
        <v>48</v>
      </c>
      <c r="H25" s="102">
        <v>3042444.64</v>
      </c>
      <c r="I25" s="103">
        <f>H25-J25</f>
        <v>595036.98</v>
      </c>
      <c r="J25" s="104">
        <v>2447407.66</v>
      </c>
      <c r="K25" s="17" t="s">
        <v>169</v>
      </c>
      <c r="L25" s="27" t="s">
        <v>85</v>
      </c>
      <c r="M25" s="27" t="s">
        <v>136</v>
      </c>
      <c r="N25" s="46"/>
    </row>
    <row r="26" spans="1:14" s="2" customFormat="1" ht="36" customHeight="1">
      <c r="A26" s="77" t="s">
        <v>147</v>
      </c>
      <c r="B26" s="70"/>
      <c r="C26" s="74">
        <f>SUM(C24:C25)</f>
        <v>7270000</v>
      </c>
      <c r="D26" s="74">
        <f t="shared" ref="D26:E26" si="2">SUM(D24:D25)</f>
        <v>6400000</v>
      </c>
      <c r="E26" s="74">
        <f t="shared" si="2"/>
        <v>6811405</v>
      </c>
      <c r="F26" s="71"/>
      <c r="G26" s="72"/>
      <c r="H26" s="74">
        <f>SUM(H24:H25)</f>
        <v>7542444.6400000006</v>
      </c>
      <c r="I26" s="74">
        <f t="shared" ref="I26:J26" si="3">SUM(I24:I25)</f>
        <v>5095036.9800000004</v>
      </c>
      <c r="J26" s="74">
        <f>SUM(J24:J25)</f>
        <v>2447407.66</v>
      </c>
      <c r="K26" s="68"/>
      <c r="L26" s="72"/>
      <c r="M26" s="72"/>
      <c r="N26" s="73"/>
    </row>
    <row r="27" spans="1:14" s="108" customFormat="1" ht="35.5" customHeight="1" thickBot="1">
      <c r="A27" s="123"/>
      <c r="B27" s="118"/>
      <c r="C27" s="116"/>
      <c r="D27" s="116"/>
      <c r="E27" s="116"/>
      <c r="F27" s="121"/>
      <c r="G27" s="119"/>
      <c r="H27" s="116"/>
      <c r="I27" s="116"/>
      <c r="J27" s="122"/>
      <c r="K27" s="113"/>
      <c r="L27" s="119"/>
      <c r="M27" s="119"/>
      <c r="N27" s="114"/>
    </row>
    <row r="28" spans="1:14" ht="28.5" customHeight="1">
      <c r="A28" s="57" t="s">
        <v>103</v>
      </c>
      <c r="B28" s="58"/>
      <c r="C28" s="58"/>
      <c r="D28" s="58"/>
      <c r="E28" s="58"/>
      <c r="F28" s="58"/>
      <c r="G28" s="58"/>
      <c r="H28" s="58"/>
      <c r="I28" s="58"/>
      <c r="J28" s="58"/>
      <c r="K28" s="58"/>
      <c r="L28" s="59"/>
      <c r="M28" s="60"/>
      <c r="N28" s="61"/>
    </row>
    <row r="29" spans="1:14" ht="46.5">
      <c r="A29" s="96" t="s">
        <v>75</v>
      </c>
      <c r="B29" s="17"/>
      <c r="C29" s="98">
        <v>8000000</v>
      </c>
      <c r="D29" s="98">
        <v>5995000</v>
      </c>
      <c r="E29" s="98">
        <v>7489493.8200000003</v>
      </c>
      <c r="F29" s="24">
        <v>49157</v>
      </c>
      <c r="G29" s="27" t="s">
        <v>49</v>
      </c>
      <c r="H29" s="102">
        <v>8079166.5499999998</v>
      </c>
      <c r="I29" s="103">
        <f>H29-J29</f>
        <v>7400281.3099999996</v>
      </c>
      <c r="J29" s="104">
        <v>678885.24</v>
      </c>
      <c r="K29" s="17" t="s">
        <v>79</v>
      </c>
      <c r="L29" s="26" t="s">
        <v>86</v>
      </c>
      <c r="M29" s="26" t="s">
        <v>136</v>
      </c>
      <c r="N29" s="45"/>
    </row>
    <row r="30" spans="1:14" ht="46.5">
      <c r="A30" s="96" t="s">
        <v>76</v>
      </c>
      <c r="B30" s="18"/>
      <c r="C30" s="76">
        <v>35185000</v>
      </c>
      <c r="D30" s="76">
        <v>34365000</v>
      </c>
      <c r="E30" s="76">
        <v>45154250</v>
      </c>
      <c r="F30" s="25">
        <v>49522</v>
      </c>
      <c r="G30" s="27" t="s">
        <v>49</v>
      </c>
      <c r="H30" s="76">
        <v>38066563.649999999</v>
      </c>
      <c r="I30" s="76">
        <v>38066563.649999999</v>
      </c>
      <c r="J30" s="31">
        <f t="shared" si="0"/>
        <v>0</v>
      </c>
      <c r="K30" s="17" t="s">
        <v>80</v>
      </c>
      <c r="L30" s="26" t="s">
        <v>86</v>
      </c>
      <c r="M30" s="26" t="s">
        <v>136</v>
      </c>
      <c r="N30" s="45"/>
    </row>
    <row r="31" spans="1:14" ht="46.5">
      <c r="A31" s="96" t="s">
        <v>162</v>
      </c>
      <c r="B31" s="18"/>
      <c r="C31" s="76">
        <v>32785000</v>
      </c>
      <c r="D31" s="76">
        <v>26505000</v>
      </c>
      <c r="E31" s="76">
        <v>39031550</v>
      </c>
      <c r="F31" s="25">
        <v>50983</v>
      </c>
      <c r="G31" s="27" t="s">
        <v>49</v>
      </c>
      <c r="H31" s="76">
        <v>36383016.390000001</v>
      </c>
      <c r="I31" s="76">
        <f>H31</f>
        <v>36383016.390000001</v>
      </c>
      <c r="J31" s="31">
        <f>H31-I31</f>
        <v>0</v>
      </c>
      <c r="K31" s="17" t="s">
        <v>80</v>
      </c>
      <c r="L31" s="26" t="s">
        <v>86</v>
      </c>
      <c r="M31" s="26" t="s">
        <v>136</v>
      </c>
      <c r="N31" s="45"/>
    </row>
    <row r="32" spans="1:14" s="2" customFormat="1" ht="35" customHeight="1">
      <c r="A32" s="77" t="s">
        <v>107</v>
      </c>
      <c r="B32" s="70"/>
      <c r="C32" s="74">
        <f>SUM(C29:C31)</f>
        <v>75970000</v>
      </c>
      <c r="D32" s="74">
        <f>SUM(D29:D31)</f>
        <v>66865000</v>
      </c>
      <c r="E32" s="74">
        <f>SUM(E29:E31)</f>
        <v>91675293.819999993</v>
      </c>
      <c r="F32" s="74"/>
      <c r="G32" s="75"/>
      <c r="H32" s="74">
        <f>SUM(H29:H31)</f>
        <v>82528746.590000004</v>
      </c>
      <c r="I32" s="74">
        <f>SUM(I29:I31)</f>
        <v>81849861.349999994</v>
      </c>
      <c r="J32" s="74">
        <f>SUM(J29:J31)</f>
        <v>678885.24</v>
      </c>
      <c r="K32" s="70"/>
      <c r="L32" s="72"/>
      <c r="M32" s="72"/>
      <c r="N32" s="73"/>
    </row>
    <row r="33" spans="1:14" s="108" customFormat="1" ht="34.5" customHeight="1" thickBot="1">
      <c r="A33" s="120"/>
      <c r="B33" s="115"/>
      <c r="C33" s="116"/>
      <c r="D33" s="116"/>
      <c r="E33" s="116"/>
      <c r="F33" s="116"/>
      <c r="G33" s="117"/>
      <c r="H33" s="116"/>
      <c r="I33" s="116"/>
      <c r="J33" s="116"/>
      <c r="K33" s="118"/>
      <c r="L33" s="119"/>
      <c r="M33" s="119"/>
      <c r="N33" s="114"/>
    </row>
    <row r="34" spans="1:14" ht="36.75" customHeight="1">
      <c r="A34" s="57" t="s">
        <v>104</v>
      </c>
      <c r="B34" s="58"/>
      <c r="C34" s="58"/>
      <c r="D34" s="58"/>
      <c r="E34" s="58"/>
      <c r="F34" s="58"/>
      <c r="G34" s="58"/>
      <c r="H34" s="58"/>
      <c r="I34" s="58"/>
      <c r="J34" s="58"/>
      <c r="K34" s="58"/>
      <c r="L34" s="59"/>
      <c r="M34" s="60"/>
      <c r="N34" s="61"/>
    </row>
    <row r="35" spans="1:14" ht="46.5">
      <c r="A35" s="44" t="s">
        <v>131</v>
      </c>
      <c r="B35" s="17" t="s">
        <v>163</v>
      </c>
      <c r="C35" s="100">
        <v>10140000</v>
      </c>
      <c r="D35" s="100">
        <v>2665000</v>
      </c>
      <c r="E35" s="100">
        <v>2736378</v>
      </c>
      <c r="F35" s="25">
        <v>45153</v>
      </c>
      <c r="G35" s="27" t="s">
        <v>49</v>
      </c>
      <c r="H35" s="100">
        <v>10050442.92</v>
      </c>
      <c r="I35" s="100">
        <v>10050442.92</v>
      </c>
      <c r="J35" s="97">
        <f t="shared" si="0"/>
        <v>0</v>
      </c>
      <c r="K35" s="19" t="s">
        <v>133</v>
      </c>
      <c r="L35" s="27" t="s">
        <v>87</v>
      </c>
      <c r="M35" s="27" t="s">
        <v>155</v>
      </c>
      <c r="N35" s="46" t="s">
        <v>88</v>
      </c>
    </row>
    <row r="36" spans="1:14" ht="46.5">
      <c r="A36" s="44" t="s">
        <v>141</v>
      </c>
      <c r="B36" s="17" t="s">
        <v>163</v>
      </c>
      <c r="C36" s="100">
        <v>21310000</v>
      </c>
      <c r="D36" s="100">
        <v>21310000</v>
      </c>
      <c r="E36" s="100">
        <v>29695119.260000002</v>
      </c>
      <c r="F36" s="25">
        <v>52824</v>
      </c>
      <c r="G36" s="27" t="s">
        <v>49</v>
      </c>
      <c r="H36" s="100">
        <v>21178805.809999999</v>
      </c>
      <c r="I36" s="101">
        <f>H36</f>
        <v>21178805.809999999</v>
      </c>
      <c r="J36" s="97">
        <f>H36-I36</f>
        <v>0</v>
      </c>
      <c r="K36" s="19" t="s">
        <v>145</v>
      </c>
      <c r="L36" s="27" t="s">
        <v>87</v>
      </c>
      <c r="M36" s="27" t="s">
        <v>155</v>
      </c>
      <c r="N36" s="46" t="s">
        <v>88</v>
      </c>
    </row>
    <row r="37" spans="1:14" ht="46.5">
      <c r="A37" s="44" t="s">
        <v>166</v>
      </c>
      <c r="B37" s="17" t="s">
        <v>163</v>
      </c>
      <c r="C37" s="100">
        <v>20695000</v>
      </c>
      <c r="D37" s="100">
        <v>20695000</v>
      </c>
      <c r="E37" s="100">
        <v>28563839.710000001</v>
      </c>
      <c r="F37" s="25">
        <v>53554</v>
      </c>
      <c r="G37" s="27" t="s">
        <v>49</v>
      </c>
      <c r="H37" s="100">
        <v>20557809.91</v>
      </c>
      <c r="I37" s="101">
        <v>20557809.91</v>
      </c>
      <c r="J37" s="97">
        <v>0</v>
      </c>
      <c r="K37" s="19" t="s">
        <v>145</v>
      </c>
      <c r="L37" s="27" t="s">
        <v>87</v>
      </c>
      <c r="M37" s="27" t="s">
        <v>155</v>
      </c>
      <c r="N37" s="46" t="s">
        <v>88</v>
      </c>
    </row>
    <row r="38" spans="1:14" s="2" customFormat="1" ht="34.5" customHeight="1">
      <c r="A38" s="77" t="s">
        <v>108</v>
      </c>
      <c r="B38" s="70"/>
      <c r="C38" s="74">
        <f>SUM(C35:C37)</f>
        <v>52145000</v>
      </c>
      <c r="D38" s="74">
        <f>SUM(D35:D37)</f>
        <v>44670000</v>
      </c>
      <c r="E38" s="74">
        <f>SUM(E35:E37)</f>
        <v>60995336.969999999</v>
      </c>
      <c r="F38" s="71"/>
      <c r="G38" s="72"/>
      <c r="H38" s="74">
        <f>SUM(H35:H37)</f>
        <v>51787058.640000001</v>
      </c>
      <c r="I38" s="74">
        <f>SUM(I35:I37)</f>
        <v>51787058.640000001</v>
      </c>
      <c r="J38" s="74">
        <f>SUM(J35:J37)</f>
        <v>0</v>
      </c>
      <c r="K38" s="70"/>
      <c r="L38" s="72"/>
      <c r="M38" s="72"/>
      <c r="N38" s="73"/>
    </row>
    <row r="39" spans="1:14" s="108" customFormat="1" ht="34.5" customHeight="1" thickBot="1">
      <c r="A39" s="128"/>
      <c r="B39" s="118"/>
      <c r="C39" s="116"/>
      <c r="D39" s="116"/>
      <c r="E39" s="116"/>
      <c r="F39" s="121"/>
      <c r="G39" s="119"/>
      <c r="H39" s="116"/>
      <c r="I39" s="116"/>
      <c r="J39" s="116"/>
      <c r="K39" s="118"/>
      <c r="L39" s="119"/>
      <c r="M39" s="119"/>
      <c r="N39" s="129"/>
    </row>
    <row r="40" spans="1:14" ht="31">
      <c r="A40" s="57" t="s">
        <v>105</v>
      </c>
      <c r="B40" s="58"/>
      <c r="C40" s="58"/>
      <c r="D40" s="58"/>
      <c r="E40" s="58"/>
      <c r="F40" s="58"/>
      <c r="G40" s="58"/>
      <c r="H40" s="58"/>
      <c r="I40" s="58"/>
      <c r="J40" s="58"/>
      <c r="K40" s="58"/>
      <c r="L40" s="59"/>
      <c r="M40" s="60"/>
      <c r="N40" s="61"/>
    </row>
    <row r="41" spans="1:14" ht="124">
      <c r="A41" s="44" t="s">
        <v>77</v>
      </c>
      <c r="B41" s="18"/>
      <c r="C41" s="102">
        <v>7715000</v>
      </c>
      <c r="D41" s="102">
        <v>135000</v>
      </c>
      <c r="E41" s="102">
        <v>137025</v>
      </c>
      <c r="F41" s="25">
        <v>44531</v>
      </c>
      <c r="G41" s="27" t="s">
        <v>49</v>
      </c>
      <c r="H41" s="102">
        <v>7733231.9000000004</v>
      </c>
      <c r="I41" s="103">
        <v>7733231.9000000004</v>
      </c>
      <c r="J41" s="98">
        <f t="shared" si="0"/>
        <v>0</v>
      </c>
      <c r="K41" s="17" t="s">
        <v>81</v>
      </c>
      <c r="L41" s="27"/>
      <c r="M41" s="27" t="s">
        <v>89</v>
      </c>
      <c r="N41" s="46" t="s">
        <v>89</v>
      </c>
    </row>
    <row r="42" spans="1:14" ht="62">
      <c r="A42" s="44" t="s">
        <v>78</v>
      </c>
      <c r="B42" s="18"/>
      <c r="C42" s="76">
        <v>4455000</v>
      </c>
      <c r="D42" s="76">
        <v>2370000</v>
      </c>
      <c r="E42" s="76">
        <v>2564600</v>
      </c>
      <c r="F42" s="25">
        <v>45627</v>
      </c>
      <c r="G42" s="27" t="s">
        <v>49</v>
      </c>
      <c r="H42" s="76">
        <v>4902275.1100000003</v>
      </c>
      <c r="I42" s="76">
        <v>4902275.1100000003</v>
      </c>
      <c r="J42" s="31">
        <f t="shared" si="0"/>
        <v>0</v>
      </c>
      <c r="K42" s="17" t="s">
        <v>82</v>
      </c>
      <c r="L42" s="27"/>
      <c r="M42" s="27" t="s">
        <v>89</v>
      </c>
      <c r="N42" s="46" t="s">
        <v>89</v>
      </c>
    </row>
    <row r="43" spans="1:14" ht="62">
      <c r="A43" s="44" t="s">
        <v>167</v>
      </c>
      <c r="B43" s="18"/>
      <c r="C43" s="76">
        <v>5560000</v>
      </c>
      <c r="D43" s="76">
        <v>5560000</v>
      </c>
      <c r="E43" s="76">
        <v>7882493.3300000001</v>
      </c>
      <c r="F43" s="25">
        <v>50375</v>
      </c>
      <c r="G43" s="27" t="s">
        <v>49</v>
      </c>
      <c r="H43" s="76">
        <v>6615545.1500000004</v>
      </c>
      <c r="I43" s="76">
        <v>6615545.1500000004</v>
      </c>
      <c r="J43" s="31">
        <v>0</v>
      </c>
      <c r="K43" s="17" t="s">
        <v>168</v>
      </c>
      <c r="L43" s="27"/>
      <c r="M43" s="27" t="s">
        <v>89</v>
      </c>
      <c r="N43" s="46" t="s">
        <v>89</v>
      </c>
    </row>
    <row r="44" spans="1:14" s="2" customFormat="1" ht="36" customHeight="1">
      <c r="A44" s="77" t="s">
        <v>109</v>
      </c>
      <c r="B44" s="70"/>
      <c r="C44" s="74">
        <f>SUM(C41:C43)</f>
        <v>17730000</v>
      </c>
      <c r="D44" s="74">
        <f t="shared" ref="D44:E44" si="4">SUM(D41:D43)</f>
        <v>8065000</v>
      </c>
      <c r="E44" s="74">
        <f t="shared" si="4"/>
        <v>10584118.33</v>
      </c>
      <c r="F44" s="71"/>
      <c r="G44" s="72"/>
      <c r="H44" s="74">
        <f>SUM(H41:H43)</f>
        <v>19251052.160000004</v>
      </c>
      <c r="I44" s="74">
        <f>SUM(I41:I43)</f>
        <v>19251052.160000004</v>
      </c>
      <c r="J44" s="105">
        <f>SUM(J41:J43)</f>
        <v>0</v>
      </c>
      <c r="K44" s="68"/>
      <c r="L44" s="72"/>
      <c r="M44" s="72"/>
      <c r="N44" s="73"/>
    </row>
    <row r="45" spans="1:14" s="108" customFormat="1" ht="35.5" customHeight="1" thickBot="1">
      <c r="A45" s="120"/>
      <c r="B45" s="115"/>
      <c r="C45" s="116"/>
      <c r="D45" s="116"/>
      <c r="E45" s="116"/>
      <c r="F45" s="121"/>
      <c r="G45" s="119"/>
      <c r="H45" s="116"/>
      <c r="I45" s="116"/>
      <c r="J45" s="122"/>
      <c r="K45" s="113"/>
      <c r="L45" s="119"/>
      <c r="M45" s="119"/>
      <c r="N45" s="114"/>
    </row>
    <row r="46" spans="1:14" ht="28.5" customHeight="1">
      <c r="A46" s="57" t="s">
        <v>106</v>
      </c>
      <c r="B46" s="58"/>
      <c r="C46" s="58"/>
      <c r="D46" s="58"/>
      <c r="E46" s="58"/>
      <c r="F46" s="58"/>
      <c r="G46" s="58"/>
      <c r="H46" s="58"/>
      <c r="I46" s="58"/>
      <c r="J46" s="58"/>
      <c r="K46" s="58"/>
      <c r="L46" s="59"/>
      <c r="M46" s="60"/>
      <c r="N46" s="61"/>
    </row>
    <row r="47" spans="1:14" ht="15.5">
      <c r="A47" s="62" t="s">
        <v>83</v>
      </c>
      <c r="B47" s="34"/>
      <c r="C47" s="78">
        <v>2250000</v>
      </c>
      <c r="D47" s="78">
        <v>231744.33</v>
      </c>
      <c r="E47" s="78">
        <v>233279.63</v>
      </c>
      <c r="F47" s="35">
        <v>44473</v>
      </c>
      <c r="G47" s="28" t="s">
        <v>48</v>
      </c>
      <c r="H47" s="78">
        <v>2250000</v>
      </c>
      <c r="I47" s="78">
        <v>2250000</v>
      </c>
      <c r="J47" s="97">
        <f t="shared" ref="J47:J51" si="5">H47-I47</f>
        <v>0</v>
      </c>
      <c r="K47" s="127" t="s">
        <v>84</v>
      </c>
      <c r="L47" s="28"/>
      <c r="M47" s="28"/>
      <c r="N47" s="63"/>
    </row>
    <row r="48" spans="1:14" ht="15.5">
      <c r="A48" s="62" t="s">
        <v>137</v>
      </c>
      <c r="B48" s="34"/>
      <c r="C48" s="78">
        <v>2998496.39</v>
      </c>
      <c r="D48" s="78">
        <v>926151.5</v>
      </c>
      <c r="E48" s="78">
        <v>942111.33</v>
      </c>
      <c r="F48" s="95">
        <v>44846</v>
      </c>
      <c r="G48" s="28" t="s">
        <v>48</v>
      </c>
      <c r="H48" s="78">
        <v>2998496.39</v>
      </c>
      <c r="I48" s="78">
        <f>H48</f>
        <v>2998496.39</v>
      </c>
      <c r="J48" s="97">
        <f t="shared" si="5"/>
        <v>0</v>
      </c>
      <c r="K48" s="127" t="s">
        <v>84</v>
      </c>
      <c r="L48" s="28"/>
      <c r="M48" s="28"/>
      <c r="N48" s="63"/>
    </row>
    <row r="49" spans="1:15" ht="15.5">
      <c r="A49" s="62" t="s">
        <v>138</v>
      </c>
      <c r="B49" s="34"/>
      <c r="C49" s="78">
        <v>2982547.85</v>
      </c>
      <c r="D49" s="78">
        <v>1242596.6599999999</v>
      </c>
      <c r="E49" s="78">
        <v>1288711.92</v>
      </c>
      <c r="F49" s="95">
        <v>45144</v>
      </c>
      <c r="G49" s="28" t="s">
        <v>48</v>
      </c>
      <c r="H49" s="78">
        <v>2982547.85</v>
      </c>
      <c r="I49" s="78">
        <f>H49</f>
        <v>2982547.85</v>
      </c>
      <c r="J49" s="97">
        <f t="shared" si="5"/>
        <v>0</v>
      </c>
      <c r="K49" s="127" t="s">
        <v>84</v>
      </c>
      <c r="L49" s="28"/>
      <c r="M49" s="28"/>
      <c r="N49" s="63"/>
    </row>
    <row r="50" spans="1:15" ht="15.5">
      <c r="A50" s="62" t="s">
        <v>142</v>
      </c>
      <c r="B50" s="34"/>
      <c r="C50" s="78">
        <v>2900000</v>
      </c>
      <c r="D50" s="78">
        <v>1768576.4</v>
      </c>
      <c r="E50" s="78">
        <v>1828536.54</v>
      </c>
      <c r="F50" s="95">
        <v>45505</v>
      </c>
      <c r="G50" s="28" t="s">
        <v>48</v>
      </c>
      <c r="H50" s="78">
        <v>2900000</v>
      </c>
      <c r="I50" s="78">
        <v>2900000</v>
      </c>
      <c r="J50" s="97">
        <f t="shared" si="5"/>
        <v>0</v>
      </c>
      <c r="K50" s="127" t="s">
        <v>84</v>
      </c>
      <c r="L50" s="28"/>
      <c r="M50" s="28"/>
      <c r="N50" s="63"/>
    </row>
    <row r="51" spans="1:15" s="2" customFormat="1" ht="28.5" customHeight="1">
      <c r="A51" s="77" t="s">
        <v>110</v>
      </c>
      <c r="B51" s="70"/>
      <c r="C51" s="74">
        <f>SUM(C47:C50)</f>
        <v>11131044.24</v>
      </c>
      <c r="D51" s="74">
        <f>SUM(D47:D50)</f>
        <v>4169068.89</v>
      </c>
      <c r="E51" s="74">
        <f>SUM(E47:E50)</f>
        <v>4292639.42</v>
      </c>
      <c r="F51" s="74"/>
      <c r="G51" s="74"/>
      <c r="H51" s="74">
        <f>SUM(H47:H50)</f>
        <v>11131044.24</v>
      </c>
      <c r="I51" s="74">
        <f>SUM(I47:I50)</f>
        <v>11131044.24</v>
      </c>
      <c r="J51" s="74">
        <f>SUM(J47:J50)</f>
        <v>0</v>
      </c>
      <c r="K51" s="68"/>
      <c r="L51" s="72"/>
      <c r="M51" s="72"/>
      <c r="N51" s="73"/>
    </row>
    <row r="52" spans="1:15" s="108" customFormat="1" ht="34.5" customHeight="1" thickBot="1">
      <c r="A52" s="130"/>
      <c r="B52" s="131"/>
      <c r="C52" s="132"/>
      <c r="D52" s="132"/>
      <c r="E52" s="132"/>
      <c r="F52" s="132"/>
      <c r="G52" s="132"/>
      <c r="H52" s="132"/>
      <c r="I52" s="132"/>
      <c r="J52" s="133"/>
      <c r="K52" s="134"/>
      <c r="L52" s="135"/>
      <c r="M52" s="135"/>
      <c r="N52" s="136"/>
    </row>
    <row r="53" spans="1:15" s="2" customFormat="1" ht="28.5" customHeight="1" thickBot="1">
      <c r="A53" s="79" t="s">
        <v>111</v>
      </c>
      <c r="B53" s="80"/>
      <c r="C53" s="85">
        <f>C51+C44+C38+C32+C21+C26</f>
        <v>473431044.24000001</v>
      </c>
      <c r="D53" s="85">
        <f>D51+D44+D38+D32+D21+D26</f>
        <v>401974068.88999999</v>
      </c>
      <c r="E53" s="85">
        <f>E51+E44+E38+E32+E21+E26</f>
        <v>547780689.25999999</v>
      </c>
      <c r="F53" s="81"/>
      <c r="G53" s="82"/>
      <c r="H53" s="85">
        <f>H51+H44+H38+H32+H21+H26</f>
        <v>504613629.19</v>
      </c>
      <c r="I53" s="85">
        <f>I51+I44+I38+I32+I21+I26</f>
        <v>447829252.15000004</v>
      </c>
      <c r="J53" s="85">
        <f>J51+J44+J38+J32+J21+J26</f>
        <v>56784377.040000007</v>
      </c>
      <c r="K53" s="80"/>
      <c r="L53" s="82"/>
      <c r="M53" s="82"/>
      <c r="N53" s="83"/>
      <c r="O53" s="84"/>
    </row>
    <row r="54" spans="1:15" ht="15.5">
      <c r="A54" s="14"/>
      <c r="B54" s="36"/>
      <c r="C54" s="37"/>
      <c r="D54" s="37"/>
      <c r="E54" s="37"/>
      <c r="F54" s="38"/>
      <c r="G54" s="39"/>
      <c r="H54" s="37"/>
      <c r="I54" s="37"/>
      <c r="J54" s="40"/>
      <c r="K54" s="36"/>
      <c r="L54" s="39"/>
      <c r="M54" s="39"/>
      <c r="N54" s="36"/>
      <c r="O54" s="29"/>
    </row>
    <row r="55" spans="1:15" ht="15.5">
      <c r="A55" s="14"/>
      <c r="B55" s="36"/>
      <c r="C55" s="37"/>
      <c r="D55" s="37"/>
      <c r="E55" s="37"/>
      <c r="F55" s="37"/>
      <c r="G55" s="41"/>
      <c r="H55" s="37"/>
      <c r="I55" s="37"/>
      <c r="J55" s="40"/>
      <c r="K55" s="36"/>
      <c r="L55" s="39"/>
      <c r="M55" s="39"/>
      <c r="N55" s="36"/>
      <c r="O55" s="29"/>
    </row>
    <row r="56" spans="1:15">
      <c r="A56" s="125"/>
      <c r="B56" s="29"/>
      <c r="C56" s="29"/>
      <c r="D56" s="29"/>
      <c r="E56" s="29"/>
      <c r="F56" s="29"/>
      <c r="G56" s="29"/>
      <c r="H56" s="29"/>
      <c r="I56" s="29"/>
      <c r="J56" s="29"/>
      <c r="K56" s="29"/>
      <c r="L56" s="29"/>
      <c r="M56" s="29"/>
      <c r="N56" s="29"/>
      <c r="O56" s="29"/>
    </row>
  </sheetData>
  <mergeCells count="3">
    <mergeCell ref="A1:N1"/>
    <mergeCell ref="A2:N2"/>
    <mergeCell ref="A3:N3"/>
  </mergeCells>
  <hyperlinks>
    <hyperlink ref="B5" location="'6-Instructions and Glossary'!B22" display="If debt is conduit or component debt, enter related entity name here:" xr:uid="{00000000-0004-0000-0400-000000000000}"/>
  </hyperlinks>
  <pageMargins left="0.45" right="0.45" top="0.75" bottom="0.75" header="0.3" footer="0.3"/>
  <pageSetup paperSize="17" scale="62" fitToHeight="0" orientation="landscape" r:id="rId1"/>
  <headerFooter>
    <oddHeader>&amp;C3 - Individual Debt Obligations</oddHeader>
  </headerFooter>
  <rowBreaks count="3" manualBreakCount="3">
    <brk id="14" max="13" man="1"/>
    <brk id="18" max="13" man="1"/>
    <brk id="29" max="1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Sheet2!$A$11:$A$12</xm:f>
          </x14:formula1>
          <xm:sqref>G53:G54 G29:G33 G41:G45 G47:G50 G7:G27 G35:G39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
  <sheetViews>
    <sheetView workbookViewId="0">
      <selection activeCell="A11" sqref="A11"/>
    </sheetView>
  </sheetViews>
  <sheetFormatPr defaultRowHeight="14.5"/>
  <sheetData>
    <row r="1" spans="1:2">
      <c r="A1" t="s">
        <v>39</v>
      </c>
    </row>
    <row r="2" spans="1:2">
      <c r="A2" t="s">
        <v>40</v>
      </c>
    </row>
    <row r="3" spans="1:2">
      <c r="A3" t="s">
        <v>41</v>
      </c>
    </row>
    <row r="4" spans="1:2">
      <c r="A4" s="9" t="s">
        <v>51</v>
      </c>
      <c r="B4" s="10"/>
    </row>
    <row r="5" spans="1:2">
      <c r="A5" s="11" t="s">
        <v>50</v>
      </c>
      <c r="B5" s="10"/>
    </row>
    <row r="6" spans="1:2">
      <c r="A6" s="9" t="s">
        <v>47</v>
      </c>
      <c r="B6" s="10"/>
    </row>
    <row r="7" spans="1:2">
      <c r="A7" s="10"/>
      <c r="B7" s="10"/>
    </row>
    <row r="11" spans="1:2">
      <c r="A11" t="s">
        <v>48</v>
      </c>
    </row>
    <row r="12" spans="1:2">
      <c r="A12" t="s">
        <v>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17F271CE5E004CA351383BD96CAC3F" ma:contentTypeVersion="13" ma:contentTypeDescription="Create a new document." ma:contentTypeScope="" ma:versionID="3a4c712a89edeaccba7dec06bdc11d32">
  <xsd:schema xmlns:xsd="http://www.w3.org/2001/XMLSchema" xmlns:xs="http://www.w3.org/2001/XMLSchema" xmlns:p="http://schemas.microsoft.com/office/2006/metadata/properties" xmlns:ns1="http://schemas.microsoft.com/sharepoint/v3" xmlns:ns2="5b1acadb-21fe-49d4-9115-06a8879e7081" xmlns:ns3="53c91f86-9685-4093-a492-6a5ff9ec6193" targetNamespace="http://schemas.microsoft.com/office/2006/metadata/properties" ma:root="true" ma:fieldsID="5df73ba8b5fa5cab1eb5ddf42ffd276a" ns1:_="" ns2:_="" ns3:_="">
    <xsd:import namespace="http://schemas.microsoft.com/sharepoint/v3"/>
    <xsd:import namespace="5b1acadb-21fe-49d4-9115-06a8879e7081"/>
    <xsd:import namespace="53c91f86-9685-4093-a492-6a5ff9ec61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LengthInSeconds" minOccurs="0"/>
                <xsd:element ref="ns2:MediaServiceOCR"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1acadb-21fe-49d4-9115-06a8879e70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c91f86-9685-4093-a492-6a5ff9ec619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4674535-BC20-475F-91C9-C4F4DA0308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b1acadb-21fe-49d4-9115-06a8879e7081"/>
    <ds:schemaRef ds:uri="53c91f86-9685-4093-a492-6a5ff9ec61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3DB564-F25E-4953-B5AB-DF7A63866AB8}">
  <ds:schemaRefs>
    <ds:schemaRef ds:uri="http://schemas.microsoft.com/sharepoint/v3/contenttype/forms"/>
  </ds:schemaRefs>
</ds:datastoreItem>
</file>

<file path=customXml/itemProps3.xml><?xml version="1.0" encoding="utf-8"?>
<ds:datastoreItem xmlns:ds="http://schemas.openxmlformats.org/officeDocument/2006/customXml" ds:itemID="{6F16BDC1-6319-4FEB-95E9-6A4DE3BD1BB7}">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Bill List</vt:lpstr>
      <vt:lpstr>Re-formatted</vt:lpstr>
      <vt:lpstr>1-Contact Information</vt:lpstr>
      <vt:lpstr>2-Summary of Debt Obligations</vt:lpstr>
      <vt:lpstr>3 - Individual Debt Obligations</vt:lpstr>
      <vt:lpstr>Sheet2</vt:lpstr>
      <vt:lpstr>'2-Summary of Debt Obligations'!Print_Area</vt:lpstr>
      <vt:lpstr>'3 - Individual Debt Obligations'!Print_Area</vt:lpstr>
      <vt:lpstr>'3 - Individual Debt Obligations'!Print_Titles</vt:lpstr>
      <vt:lpstr>unrated__Y_N</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Haley Wynn</dc:creator>
  <cp:lastModifiedBy>Lisa Haines</cp:lastModifiedBy>
  <cp:lastPrinted>2022-02-14T19:51:50Z</cp:lastPrinted>
  <dcterms:created xsi:type="dcterms:W3CDTF">2015-11-02T14:36:10Z</dcterms:created>
  <dcterms:modified xsi:type="dcterms:W3CDTF">2022-02-15T22:04:46Z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0x0101003E17F271CE5E004CA351383BD96CAC3F</vt:lpwstr>
  </property>
  <property fmtid="{D5CDD505-2E9C-101B-9397-08002B2CF9AE}" pid="3" name="Order">
    <vt:r8>100</vt:r8>
  </property>
</Properties>
</file>