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undrocktexas.sharepoint.com/sites/FIN-FinDiv/Division Files/Transparency Stars/Pensions/2024 Renewal_FY2023 ACFR/"/>
    </mc:Choice>
  </mc:AlternateContent>
  <xr:revisionPtr revIDLastSave="1" documentId="8_{60AE7E0B-0A3A-4DA8-A5FD-2F7162BB3C20}" xr6:coauthVersionLast="47" xr6:coauthVersionMax="47" xr10:uidLastSave="{198B920C-EAEB-4E2C-A483-803A3DB26149}"/>
  <bookViews>
    <workbookView xWindow="-108" yWindow="-108" windowWidth="30936" windowHeight="16896" activeTab="1" xr2:uid="{221805E3-861C-4E53-BFF2-71429BC53F17}"/>
  </bookViews>
  <sheets>
    <sheet name="Additions" sheetId="3" r:id="rId1"/>
    <sheet name="Deductions" sheetId="4" r:id="rId2"/>
  </sheets>
  <definedNames>
    <definedName name="_xlnm.Print_Area" localSheetId="0">Additions!$A$1:$I$36</definedName>
    <definedName name="_xlnm.Print_Area" localSheetId="1">Deductions!$A$1:$J$42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4" l="1"/>
  <c r="I12" i="4"/>
  <c r="I11" i="4"/>
  <c r="E10" i="4"/>
  <c r="I10" i="4" s="1"/>
  <c r="E9" i="4"/>
  <c r="I9" i="4" s="1"/>
  <c r="E8" i="4"/>
  <c r="I8" i="4" s="1"/>
  <c r="E7" i="4"/>
  <c r="I7" i="4" s="1"/>
  <c r="E6" i="4"/>
  <c r="I6" i="4" s="1"/>
  <c r="E5" i="4"/>
  <c r="I5" i="4" s="1"/>
  <c r="E4" i="4"/>
  <c r="I4" i="4" s="1"/>
  <c r="C13" i="3"/>
  <c r="F13" i="3" s="1"/>
  <c r="F12" i="3"/>
  <c r="F11" i="3"/>
  <c r="F10" i="3"/>
  <c r="F9" i="3"/>
  <c r="F8" i="3"/>
  <c r="F7" i="3"/>
  <c r="F6" i="3"/>
  <c r="F5" i="3"/>
  <c r="F4" i="3"/>
</calcChain>
</file>

<file path=xl/sharedStrings.xml><?xml version="1.0" encoding="utf-8"?>
<sst xmlns="http://schemas.openxmlformats.org/spreadsheetml/2006/main" count="17" uniqueCount="17">
  <si>
    <t>Year</t>
  </si>
  <si>
    <t>Investment Income</t>
  </si>
  <si>
    <t>Other Investment Income</t>
  </si>
  <si>
    <t>Employer Contributions</t>
  </si>
  <si>
    <t>Employee Contributions</t>
  </si>
  <si>
    <t>Total Additions</t>
  </si>
  <si>
    <t>Service Retirement Benefits</t>
  </si>
  <si>
    <t>Disability Retirement Benefits</t>
  </si>
  <si>
    <t>Partial Lump Sum Distributions</t>
  </si>
  <si>
    <t>Refunds of Contributions</t>
  </si>
  <si>
    <t>Administrative Expenses</t>
  </si>
  <si>
    <t>Other Activity</t>
  </si>
  <si>
    <t>Total Deductions</t>
  </si>
  <si>
    <t>Plan Year</t>
  </si>
  <si>
    <t>Retirements Benefits</t>
  </si>
  <si>
    <t>TOTAL DEDUCTIONS FROM FIDUCIARY NET POSITION - PLAN YEARS 2018-2022</t>
  </si>
  <si>
    <t>TOTAL ADDITIONS TO FIDUCIARY NET POSITION - PLAN YEARS 2018-2022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</si>
</sst>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theme="3"/>
      <name val="Segoe UI"/>
      <family val="2"/>
    </font>
    <font>
      <b/>
      <sz val="14"/>
      <color theme="1"/>
      <name val="Segoe UI"/>
      <family val="2"/>
    </font>
    <font>
      <sz val="11"/>
      <color theme="1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 wrapText="1"/>
    </xf>
    <xf numFmtId="0" fontId="4" fillId="2" borderId="0" xfId="0" applyFont="1" applyFill="1"/>
    <xf numFmtId="164" fontId="0" fillId="2" borderId="3" xfId="1" applyNumberFormat="1" applyFont="1" applyFill="1" applyBorder="1"/>
    <xf numFmtId="164" fontId="0" fillId="2" borderId="6" xfId="1" applyNumberFormat="1" applyFont="1" applyFill="1" applyBorder="1"/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0" fillId="2" borderId="7" xfId="0" applyNumberFormat="1" applyFill="1" applyBorder="1"/>
    <xf numFmtId="0" fontId="5" fillId="2" borderId="0" xfId="0" applyFont="1" applyFill="1" applyAlignment="1">
      <alignment horizontal="center"/>
    </xf>
    <xf numFmtId="164" fontId="0" fillId="2" borderId="0" xfId="0" applyNumberFormat="1" applyFill="1"/>
    <xf numFmtId="0" fontId="7" fillId="2" borderId="0" xfId="0" applyFont="1" applyFill="1"/>
    <xf numFmtId="0" fontId="8" fillId="2" borderId="0" xfId="0" applyFont="1" applyFill="1"/>
    <xf numFmtId="0" fontId="10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164" fontId="8" fillId="2" borderId="0" xfId="1" applyNumberFormat="1" applyFont="1" applyFill="1" applyBorder="1"/>
    <xf numFmtId="0" fontId="8" fillId="2" borderId="2" xfId="0" applyFont="1" applyFill="1" applyBorder="1" applyAlignment="1">
      <alignment horizontal="center"/>
    </xf>
    <xf numFmtId="164" fontId="8" fillId="2" borderId="3" xfId="1" applyNumberFormat="1" applyFont="1" applyFill="1" applyBorder="1"/>
    <xf numFmtId="0" fontId="8" fillId="2" borderId="3" xfId="0" applyFont="1" applyFill="1" applyBorder="1"/>
    <xf numFmtId="165" fontId="8" fillId="2" borderId="4" xfId="2" applyNumberFormat="1" applyFont="1" applyFill="1" applyBorder="1"/>
    <xf numFmtId="0" fontId="8" fillId="2" borderId="5" xfId="0" applyFont="1" applyFill="1" applyBorder="1" applyAlignment="1">
      <alignment horizontal="center"/>
    </xf>
    <xf numFmtId="164" fontId="8" fillId="2" borderId="6" xfId="1" applyNumberFormat="1" applyFont="1" applyFill="1" applyBorder="1"/>
    <xf numFmtId="165" fontId="8" fillId="2" borderId="7" xfId="2" applyNumberFormat="1" applyFont="1" applyFill="1" applyBorder="1"/>
    <xf numFmtId="0" fontId="8" fillId="2" borderId="0" xfId="0" applyFont="1" applyFill="1" applyAlignment="1">
      <alignment horizontal="center"/>
    </xf>
    <xf numFmtId="164" fontId="8" fillId="2" borderId="0" xfId="1" applyNumberFormat="1" applyFont="1" applyFill="1"/>
    <xf numFmtId="164" fontId="0" fillId="0" borderId="6" xfId="1" applyNumberFormat="1" applyFont="1" applyFill="1" applyBorder="1"/>
    <xf numFmtId="0" fontId="9" fillId="4" borderId="8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/>
    </xf>
    <xf numFmtId="0" fontId="9" fillId="4" borderId="10" xfId="0" applyFont="1" applyFill="1" applyBorder="1" applyAlignment="1">
      <alignment horizontal="center" wrapText="1"/>
    </xf>
    <xf numFmtId="0" fontId="9" fillId="4" borderId="1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64" fontId="0" fillId="2" borderId="4" xfId="0" applyNumberFormat="1" applyFill="1" applyBorder="1"/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164" fontId="0" fillId="2" borderId="15" xfId="1" applyNumberFormat="1" applyFont="1" applyFill="1" applyBorder="1"/>
    <xf numFmtId="164" fontId="0" fillId="2" borderId="16" xfId="0" applyNumberFormat="1" applyFill="1" applyBorder="1"/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n-US" b="1">
                <a:solidFill>
                  <a:schemeClr val="accent1">
                    <a:lumMod val="50000"/>
                  </a:schemeClr>
                </a:solidFill>
              </a:rPr>
              <a:t>Total Additions to Fiduciary Net Position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84841132472301"/>
          <c:y val="0.19021838482737449"/>
          <c:w val="0.85267541313942152"/>
          <c:h val="0.5461096478526874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Additions!$B$3</c:f>
              <c:strCache>
                <c:ptCount val="1"/>
                <c:pt idx="0">
                  <c:v>Investment 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Additions!$A$9:$A$13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Additions!$B$9:$B$13</c:f>
              <c:numCache>
                <c:formatCode>_(* #,##0_);_(* \(#,##0\);_(* "-"??_);_(@_)</c:formatCode>
                <c:ptCount val="5"/>
                <c:pt idx="0">
                  <c:v>-6966809</c:v>
                </c:pt>
                <c:pt idx="1">
                  <c:v>34932258</c:v>
                </c:pt>
                <c:pt idx="2">
                  <c:v>19994742</c:v>
                </c:pt>
                <c:pt idx="3">
                  <c:v>36181834</c:v>
                </c:pt>
                <c:pt idx="4">
                  <c:v>-25027286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DE-421A-AED2-06C1C1515759}"/>
            </c:ext>
          </c:extLst>
        </c:ser>
        <c:ser>
          <c:idx val="1"/>
          <c:order val="1"/>
          <c:tx>
            <c:strRef>
              <c:f>Additions!$C$3</c:f>
              <c:strCache>
                <c:ptCount val="1"/>
                <c:pt idx="0">
                  <c:v>Other Investment Income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Additions!$A$9:$A$13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Additions!$C$9:$C$13</c:f>
              <c:numCache>
                <c:formatCode>_(* #,##0_);_(* \(#,##0\);_(* "-"??_);_(@_)</c:formatCode>
                <c:ptCount val="5"/>
                <c:pt idx="0">
                  <c:v>105319</c:v>
                </c:pt>
                <c:pt idx="1">
                  <c:v>505892</c:v>
                </c:pt>
                <c:pt idx="2">
                  <c:v>607476</c:v>
                </c:pt>
                <c:pt idx="3">
                  <c:v>2782030</c:v>
                </c:pt>
                <c:pt idx="4">
                  <c:v>191951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DE-421A-AED2-06C1C1515759}"/>
            </c:ext>
          </c:extLst>
        </c:ser>
        <c:ser>
          <c:idx val="2"/>
          <c:order val="2"/>
          <c:tx>
            <c:strRef>
              <c:f>Additions!$D$3</c:f>
              <c:strCache>
                <c:ptCount val="1"/>
                <c:pt idx="0">
                  <c:v>Employer Contributions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Additions!$A$9:$A$13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Additions!$D$9:$D$13</c:f>
              <c:numCache>
                <c:formatCode>_(* #,##0_);_(* \(#,##0\);_(* "-"??_);_(@_)</c:formatCode>
                <c:ptCount val="5"/>
                <c:pt idx="0">
                  <c:v>9753253</c:v>
                </c:pt>
                <c:pt idx="1">
                  <c:v>10471204</c:v>
                </c:pt>
                <c:pt idx="2">
                  <c:v>11366407</c:v>
                </c:pt>
                <c:pt idx="3">
                  <c:v>11712945</c:v>
                </c:pt>
                <c:pt idx="4">
                  <c:v>13046505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DE-421A-AED2-06C1C1515759}"/>
            </c:ext>
          </c:extLst>
        </c:ser>
        <c:ser>
          <c:idx val="3"/>
          <c:order val="3"/>
          <c:tx>
            <c:strRef>
              <c:f>Additions!$E$3</c:f>
              <c:strCache>
                <c:ptCount val="1"/>
                <c:pt idx="0">
                  <c:v>Employee Contributions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Additions!$A$9:$A$13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Additions!$E$9:$E$13</c:f>
              <c:numCache>
                <c:formatCode>_(* #,##0_);_(* \(#,##0\);_(* "-"??_);_(@_)</c:formatCode>
                <c:ptCount val="5"/>
                <c:pt idx="0">
                  <c:v>4406956</c:v>
                </c:pt>
                <c:pt idx="1">
                  <c:v>4793245</c:v>
                </c:pt>
                <c:pt idx="2">
                  <c:v>5184834</c:v>
                </c:pt>
                <c:pt idx="3">
                  <c:v>5177300</c:v>
                </c:pt>
                <c:pt idx="4">
                  <c:v>5728802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DE-421A-AED2-06C1C1515759}"/>
            </c:ext>
          </c:extLst>
        </c:ser>
        <c:ser>
          <c:idx val="4"/>
          <c:order val="4"/>
          <c:tx>
            <c:strRef>
              <c:f>Additions!$A$3</c:f>
              <c:strCache>
                <c:ptCount val="1"/>
                <c:pt idx="0">
                  <c:v>Plan Year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Additions!$A$9:$A$13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Additions!$A$6:$A$10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DE-421A-AED2-06C1C15157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9164224"/>
        <c:axId val="619167504"/>
      </c:barChart>
      <c:catAx>
        <c:axId val="619164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206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b="1" baseline="0">
                    <a:solidFill>
                      <a:srgbClr val="002060"/>
                    </a:solidFill>
                  </a:rPr>
                  <a:t>Plan (Calendar) Year</a:t>
                </a:r>
              </a:p>
            </c:rich>
          </c:tx>
          <c:layout>
            <c:manualLayout>
              <c:xMode val="edge"/>
              <c:yMode val="edge"/>
              <c:x val="0.38702195908917603"/>
              <c:y val="0.809965136565978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206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619167504"/>
        <c:crosses val="autoZero"/>
        <c:auto val="1"/>
        <c:lblAlgn val="ctr"/>
        <c:lblOffset val="100"/>
        <c:noMultiLvlLbl val="0"/>
      </c:catAx>
      <c:valAx>
        <c:axId val="6191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b="1" baseline="0">
                    <a:solidFill>
                      <a:srgbClr val="002060"/>
                    </a:solidFill>
                  </a:rPr>
                  <a:t>Percentage of Additions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61916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2.6023138832016669E-2"/>
          <c:y val="0.8711223816706567"/>
          <c:w val="0.8999999685948783"/>
          <c:h val="4.5414415708438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n-US" b="1">
                <a:solidFill>
                  <a:schemeClr val="accent1">
                    <a:lumMod val="50000"/>
                  </a:schemeClr>
                </a:solidFill>
              </a:rPr>
              <a:t>Total Deductions from Fiduciary Net Position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03639491952734"/>
          <c:y val="0.18748941035835867"/>
          <c:w val="0.8432729946315396"/>
          <c:h val="0.53735068247188056"/>
        </c:manualLayout>
      </c:layout>
      <c:barChart>
        <c:barDir val="col"/>
        <c:grouping val="percentStacked"/>
        <c:varyColors val="0"/>
        <c:ser>
          <c:idx val="7"/>
          <c:order val="0"/>
          <c:tx>
            <c:strRef>
              <c:f>Deductions!$E$3</c:f>
              <c:strCache>
                <c:ptCount val="1"/>
                <c:pt idx="0">
                  <c:v>Retirements Benefits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Deductions!$A$9:$A$13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Deductions!$E$9:$E$13</c:f>
              <c:numCache>
                <c:formatCode>_(* #,##0_);_(* \(#,##0\);_(* "-"??_);_(@_)</c:formatCode>
                <c:ptCount val="5"/>
                <c:pt idx="0">
                  <c:v>6563825</c:v>
                </c:pt>
                <c:pt idx="1">
                  <c:v>7898419</c:v>
                </c:pt>
                <c:pt idx="2">
                  <c:v>9026370</c:v>
                </c:pt>
                <c:pt idx="3">
                  <c:v>10550986</c:v>
                </c:pt>
                <c:pt idx="4">
                  <c:v>12086288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EB-4A1D-8366-86C93DF49258}"/>
            </c:ext>
          </c:extLst>
        </c:ser>
        <c:ser>
          <c:idx val="3"/>
          <c:order val="1"/>
          <c:tx>
            <c:strRef>
              <c:f>Deductions!$F$3</c:f>
              <c:strCache>
                <c:ptCount val="1"/>
                <c:pt idx="0">
                  <c:v>Refunds of Contributions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Deductions!$A$9:$A$13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Deductions!$F$9:$F$13</c:f>
              <c:numCache>
                <c:formatCode>_(* #,##0_);_(* \(#,##0\);_(* "-"??_);_(@_)</c:formatCode>
                <c:ptCount val="5"/>
                <c:pt idx="0">
                  <c:v>525648</c:v>
                </c:pt>
                <c:pt idx="1">
                  <c:v>450098</c:v>
                </c:pt>
                <c:pt idx="2">
                  <c:v>617503</c:v>
                </c:pt>
                <c:pt idx="3">
                  <c:v>354360</c:v>
                </c:pt>
                <c:pt idx="4">
                  <c:v>456250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EB-4A1D-8366-86C93DF49258}"/>
            </c:ext>
          </c:extLst>
        </c:ser>
        <c:ser>
          <c:idx val="0"/>
          <c:order val="2"/>
          <c:tx>
            <c:strRef>
              <c:f>Deductions!$G$3</c:f>
              <c:strCache>
                <c:ptCount val="1"/>
                <c:pt idx="0">
                  <c:v>Administrative Expenses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Deductions!$A$9:$A$13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Deductions!$G$9:$G$13</c:f>
              <c:numCache>
                <c:formatCode>_(* #,##0_);_(* \(#,##0\);_(* "-"??_);_(@_)</c:formatCode>
                <c:ptCount val="5"/>
                <c:pt idx="0">
                  <c:v>132486</c:v>
                </c:pt>
                <c:pt idx="1">
                  <c:v>199971</c:v>
                </c:pt>
                <c:pt idx="2">
                  <c:v>133140</c:v>
                </c:pt>
                <c:pt idx="3">
                  <c:v>180015</c:v>
                </c:pt>
                <c:pt idx="4">
                  <c:v>216792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EB-4A1D-8366-86C93DF49258}"/>
            </c:ext>
          </c:extLst>
        </c:ser>
        <c:ser>
          <c:idx val="5"/>
          <c:order val="3"/>
          <c:tx>
            <c:strRef>
              <c:f>Deductions!$H$3</c:f>
              <c:strCache>
                <c:ptCount val="1"/>
                <c:pt idx="0">
                  <c:v>Other Activity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Deductions!$A$9:$A$13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Deductions!$H$9:$H$13</c:f>
              <c:numCache>
                <c:formatCode>_(* #,##0_);_(* \(#,##0\);_(* "-"??_);_(@_)</c:formatCode>
                <c:ptCount val="5"/>
                <c:pt idx="0">
                  <c:v>6922</c:v>
                </c:pt>
                <c:pt idx="1">
                  <c:v>6007</c:v>
                </c:pt>
                <c:pt idx="2">
                  <c:v>5194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EB-4A1D-8366-86C93DF49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9164224"/>
        <c:axId val="619167504"/>
        <c:extLst>
          <c:ext xmlns:c15="http://schemas.microsoft.com/office/drawing/2012/chart" uri="{02D57815-91ED-43cb-92C2-25804820EDAC}">
            <c15:filteredBarSeries>
              <c15:ser>
                <c:idx val="6"/>
                <c:order val="4"/>
                <c:tx>
                  <c:strRef>
                    <c:extLst>
                      <c:ext uri="{02D57815-91ED-43cb-92C2-25804820EDAC}">
                        <c15:formulaRef>
                          <c15:sqref>Deductions!$A$3</c15:sqref>
                        </c15:formulaRef>
                      </c:ext>
                    </c:extLst>
                    <c:strCache>
                      <c:ptCount val="1"/>
                      <c:pt idx="0">
                        <c:v>Year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Deductions!$A$9:$A$13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Deductions!$A$7:$A$13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2BEB-4A1D-8366-86C93DF49258}"/>
                  </c:ext>
                </c:extLst>
              </c15:ser>
            </c15:filteredBarSeries>
          </c:ext>
        </c:extLst>
      </c:barChart>
      <c:catAx>
        <c:axId val="619164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206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b="1">
                    <a:solidFill>
                      <a:srgbClr val="002060"/>
                    </a:solidFill>
                  </a:rPr>
                  <a:t>Plan (Calendar) Year</a:t>
                </a:r>
              </a:p>
            </c:rich>
          </c:tx>
          <c:layout>
            <c:manualLayout>
              <c:xMode val="edge"/>
              <c:yMode val="edge"/>
              <c:x val="0.37173064367187353"/>
              <c:y val="0.792119231800356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206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619167504"/>
        <c:crosses val="autoZero"/>
        <c:auto val="1"/>
        <c:lblAlgn val="ctr"/>
        <c:lblOffset val="100"/>
        <c:noMultiLvlLbl val="0"/>
      </c:catAx>
      <c:valAx>
        <c:axId val="619167504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206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r>
                  <a:rPr lang="en-US" b="1">
                    <a:solidFill>
                      <a:srgbClr val="002060"/>
                    </a:solidFill>
                  </a:rPr>
                  <a:t>Percentage of Deductions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2060"/>
                  </a:solidFill>
                  <a:latin typeface="Segoe UI" panose="020B0502040204020203" pitchFamily="34" charset="0"/>
                  <a:ea typeface="+mn-ea"/>
                  <a:cs typeface="Segoe UI" panose="020B0502040204020203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n-US"/>
          </a:p>
        </c:txPr>
        <c:crossAx val="61916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5326876796186817E-2"/>
          <c:y val="0.84962872359401675"/>
          <c:w val="0.87920443898054679"/>
          <c:h val="6.14886357835777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236248</xdr:colOff>
      <xdr:row>13</xdr:row>
      <xdr:rowOff>138981</xdr:rowOff>
    </xdr:from>
    <xdr:to>
      <xdr:col>7</xdr:col>
      <xdr:colOff>413386</xdr:colOff>
      <xdr:row>37</xdr:row>
      <xdr:rowOff>101544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88B0C4-3657-4CAE-B51E-25C99987C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0.15238</cdr:x>
      <cdr:y>0.10437</cdr:y>
    </cdr:from>
    <cdr:to>
      <cdr:x>0.29365</cdr:x>
      <cdr:y>0.15777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A23CDF4-7444-408E-A1C5-5C37090FEA04}"/>
            </a:ext>
          </a:extLst>
        </cdr:cNvPr>
        <cdr:cNvSpPr txBox="1"/>
      </cdr:nvSpPr>
      <cdr:spPr>
        <a:xfrm xmlns:a="http://schemas.openxmlformats.org/drawingml/2006/main">
          <a:off x="731520" y="327660"/>
          <a:ext cx="678180" cy="167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0.14276</cdr:x>
      <cdr:y>0.13834</cdr:y>
    </cdr:from>
    <cdr:to>
      <cdr:x>0.3048</cdr:x>
      <cdr:y>0.20903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6B89DA50-E82D-4D2A-899C-97106249D5BC}"/>
            </a:ext>
          </a:extLst>
        </cdr:cNvPr>
        <cdr:cNvSpPr txBox="1"/>
      </cdr:nvSpPr>
      <cdr:spPr>
        <a:xfrm xmlns:a="http://schemas.openxmlformats.org/drawingml/2006/main">
          <a:off x="909164" y="690579"/>
          <a:ext cx="1031934" cy="3528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>
              <a:solidFill>
                <a:schemeClr val="accent1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 $7,298,719 </a:t>
          </a:r>
        </a:p>
      </cdr:txBody>
    </cdr:sp>
  </cdr:relSizeAnchor>
  <cdr:relSizeAnchor xmlns:cdr="http://schemas.openxmlformats.org/drawingml/2006/chartDrawing">
    <cdr:from>
      <cdr:x>0.3029</cdr:x>
      <cdr:y>0.13961</cdr:y>
    </cdr:from>
    <cdr:to>
      <cdr:x>0.46494</cdr:x>
      <cdr:y>0.2103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8A5370AD-07EB-4FDF-8926-6B91F03482C2}"/>
            </a:ext>
          </a:extLst>
        </cdr:cNvPr>
        <cdr:cNvSpPr txBox="1"/>
      </cdr:nvSpPr>
      <cdr:spPr>
        <a:xfrm xmlns:a="http://schemas.openxmlformats.org/drawingml/2006/main">
          <a:off x="1928995" y="696894"/>
          <a:ext cx="1031934" cy="3528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>
              <a:solidFill>
                <a:schemeClr val="accent1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 $  50,702,599 </a:t>
          </a:r>
        </a:p>
      </cdr:txBody>
    </cdr:sp>
  </cdr:relSizeAnchor>
  <cdr:relSizeAnchor xmlns:cdr="http://schemas.openxmlformats.org/drawingml/2006/chartDrawing">
    <cdr:from>
      <cdr:x>0.48355</cdr:x>
      <cdr:y>0.14072</cdr:y>
    </cdr:from>
    <cdr:to>
      <cdr:x>0.64559</cdr:x>
      <cdr:y>0.21141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87F33C1C-6CDB-4649-81B5-402F8770A83E}"/>
            </a:ext>
          </a:extLst>
        </cdr:cNvPr>
        <cdr:cNvSpPr txBox="1"/>
      </cdr:nvSpPr>
      <cdr:spPr>
        <a:xfrm xmlns:a="http://schemas.openxmlformats.org/drawingml/2006/main">
          <a:off x="3079439" y="702450"/>
          <a:ext cx="1031933" cy="3528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>
              <a:solidFill>
                <a:schemeClr val="accent1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 $37,153,459</a:t>
          </a:r>
        </a:p>
      </cdr:txBody>
    </cdr:sp>
  </cdr:relSizeAnchor>
  <cdr:relSizeAnchor xmlns:cdr="http://schemas.openxmlformats.org/drawingml/2006/chartDrawing">
    <cdr:from>
      <cdr:x>0.65306</cdr:x>
      <cdr:y>0.1392</cdr:y>
    </cdr:from>
    <cdr:to>
      <cdr:x>0.8151</cdr:x>
      <cdr:y>0.20988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402583B3-F4D6-47F7-97E6-58106DF19256}"/>
            </a:ext>
          </a:extLst>
        </cdr:cNvPr>
        <cdr:cNvSpPr txBox="1"/>
      </cdr:nvSpPr>
      <cdr:spPr>
        <a:xfrm xmlns:a="http://schemas.openxmlformats.org/drawingml/2006/main">
          <a:off x="4158961" y="694872"/>
          <a:ext cx="1031934" cy="352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>
              <a:solidFill>
                <a:schemeClr val="accent1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 $55,854,109 </a:t>
          </a:r>
        </a:p>
      </cdr:txBody>
    </cdr:sp>
  </cdr:relSizeAnchor>
  <cdr:relSizeAnchor xmlns:cdr="http://schemas.openxmlformats.org/drawingml/2006/chartDrawing">
    <cdr:from>
      <cdr:x>0.82013</cdr:x>
      <cdr:y>0.13611</cdr:y>
    </cdr:from>
    <cdr:to>
      <cdr:x>0.98217</cdr:x>
      <cdr:y>0.20679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BE7EAC36-9C43-1386-7FBE-0B7392EE321E}"/>
            </a:ext>
          </a:extLst>
        </cdr:cNvPr>
        <cdr:cNvSpPr txBox="1"/>
      </cdr:nvSpPr>
      <cdr:spPr>
        <a:xfrm xmlns:a="http://schemas.openxmlformats.org/drawingml/2006/main">
          <a:off x="5222875" y="679450"/>
          <a:ext cx="1031934" cy="352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 b="1">
              <a:solidFill>
                <a:schemeClr val="accent1">
                  <a:lumMod val="50000"/>
                </a:schemeClr>
              </a:solidFill>
              <a:latin typeface="Segoe UI" panose="020B0502040204020203" pitchFamily="34" charset="0"/>
              <a:cs typeface="Segoe UI" panose="020B0502040204020203" pitchFamily="34" charset="0"/>
            </a:rPr>
            <a:t> $(6,060,028)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133350</xdr:rowOff>
    </xdr:from>
    <xdr:to>
      <xdr:col>8</xdr:col>
      <xdr:colOff>563603</xdr:colOff>
      <xdr:row>42</xdr:row>
      <xdr:rowOff>174359</xdr:rowOff>
    </xdr:to>
    <xdr:grpSp>
      <xdr:nvGrpSpPr>
        <xdr:cNvPr id="15" name="Group 1">
          <a:extLst>
            <a:ext uri="{FF2B5EF4-FFF2-40B4-BE49-F238E27FC236}">
              <a16:creationId xmlns:a16="http://schemas.microsoft.com/office/drawing/2014/main" id="{E13898EF-4533-4C58-AE8F-FEC96CC10F62}"/>
            </a:ext>
          </a:extLst>
        </xdr:cNvPr>
        <xdr:cNvGrpSpPr/>
      </xdr:nvGrpSpPr>
      <xdr:grpSpPr>
        <a:xfrm>
          <a:off x="505691" y="2987386"/>
          <a:ext cx="6237039" cy="5084064"/>
          <a:chOff x="498764" y="2911186"/>
          <a:chExt cx="6153912" cy="5084064"/>
        </a:xfrm>
      </xdr:grpSpPr>
      <xdr:graphicFrame macro="">
        <xdr:nvGraphicFramePr>
          <xdr:cNvPr id="16" name="Chart 2">
            <a:extLst>
              <a:ext uri="{FF2B5EF4-FFF2-40B4-BE49-F238E27FC236}">
                <a16:creationId xmlns:a16="http://schemas.microsoft.com/office/drawing/2014/main" id="{FFA9A958-BAB5-3CD9-A021-C8B44EAC7502}"/>
              </a:ext>
            </a:extLst>
          </xdr:cNvPr>
          <xdr:cNvGraphicFramePr>
            <a:graphicFrameLocks/>
          </xdr:cNvGraphicFramePr>
        </xdr:nvGraphicFramePr>
        <xdr:xfrm>
          <a:off x="498764" y="2911186"/>
          <a:ext cx="6153912" cy="508406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7" name="TextBox 1">
            <a:extLst>
              <a:ext uri="{FF2B5EF4-FFF2-40B4-BE49-F238E27FC236}">
                <a16:creationId xmlns:a16="http://schemas.microsoft.com/office/drawing/2014/main" id="{D400B372-06DC-6B19-C8C3-C9EE14188705}"/>
              </a:ext>
            </a:extLst>
          </xdr:cNvPr>
          <xdr:cNvSpPr txBox="1"/>
        </xdr:nvSpPr>
        <xdr:spPr>
          <a:xfrm>
            <a:off x="2468457" y="3646506"/>
            <a:ext cx="808783" cy="22693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900" b="1">
                <a:solidFill>
                  <a:schemeClr val="tx2"/>
                </a:solidFill>
              </a:rPr>
              <a:t>$8,553,775</a:t>
            </a:r>
          </a:p>
        </xdr:txBody>
      </xdr:sp>
      <xdr:sp macro="" textlink="">
        <xdr:nvSpPr>
          <xdr:cNvPr id="18" name="TextBox 1">
            <a:extLst>
              <a:ext uri="{FF2B5EF4-FFF2-40B4-BE49-F238E27FC236}">
                <a16:creationId xmlns:a16="http://schemas.microsoft.com/office/drawing/2014/main" id="{F95E7015-DE50-B867-C6D8-DF8D9407B009}"/>
              </a:ext>
            </a:extLst>
          </xdr:cNvPr>
          <xdr:cNvSpPr txBox="1"/>
        </xdr:nvSpPr>
        <xdr:spPr>
          <a:xfrm>
            <a:off x="1448727" y="3646471"/>
            <a:ext cx="811151" cy="2270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900" b="1">
                <a:solidFill>
                  <a:schemeClr val="tx2"/>
                </a:solidFill>
              </a:rPr>
              <a:t>$7,228,881	</a:t>
            </a:r>
          </a:p>
        </xdr:txBody>
      </xdr:sp>
      <xdr:sp macro="" textlink="">
        <xdr:nvSpPr>
          <xdr:cNvPr id="19" name="TextBox 1">
            <a:extLst>
              <a:ext uri="{FF2B5EF4-FFF2-40B4-BE49-F238E27FC236}">
                <a16:creationId xmlns:a16="http://schemas.microsoft.com/office/drawing/2014/main" id="{A0D614A3-3C7A-471C-1FFC-C3886D89ABBB}"/>
              </a:ext>
            </a:extLst>
          </xdr:cNvPr>
          <xdr:cNvSpPr txBox="1"/>
        </xdr:nvSpPr>
        <xdr:spPr>
          <a:xfrm>
            <a:off x="3497814" y="3646471"/>
            <a:ext cx="813816" cy="2270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900" b="1">
                <a:solidFill>
                  <a:schemeClr val="tx2"/>
                </a:solidFill>
              </a:rPr>
              <a:t>$9,782,207</a:t>
            </a:r>
          </a:p>
        </xdr:txBody>
      </xdr:sp>
      <xdr:sp macro="" textlink="">
        <xdr:nvSpPr>
          <xdr:cNvPr id="20" name="TextBox 1">
            <a:extLst>
              <a:ext uri="{FF2B5EF4-FFF2-40B4-BE49-F238E27FC236}">
                <a16:creationId xmlns:a16="http://schemas.microsoft.com/office/drawing/2014/main" id="{61250BBC-CA93-1268-A86A-84823CAEED7E}"/>
              </a:ext>
            </a:extLst>
          </xdr:cNvPr>
          <xdr:cNvSpPr txBox="1"/>
        </xdr:nvSpPr>
        <xdr:spPr>
          <a:xfrm>
            <a:off x="5569359" y="3646471"/>
            <a:ext cx="813816" cy="22700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sz="900" b="1">
                <a:solidFill>
                  <a:schemeClr val="tx2"/>
                </a:solidFill>
              </a:rPr>
              <a:t>$12,759,330</a:t>
            </a:r>
          </a:p>
        </xdr:txBody>
      </xdr:sp>
    </xdr:grpSp>
    <xdr:clientData/>
  </xdr:twoCellAnchor>
  <xdr:twoCellAnchor>
    <xdr:from>
      <xdr:col>5</xdr:col>
      <xdr:colOff>839932</xdr:colOff>
      <xdr:row>18</xdr:row>
      <xdr:rowOff>142009</xdr:rowOff>
    </xdr:from>
    <xdr:to>
      <xdr:col>6</xdr:col>
      <xdr:colOff>758382</xdr:colOff>
      <xdr:row>20</xdr:row>
      <xdr:rowOff>1001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0EAB1D9A-7C20-49D2-8D9C-CA13AE7D837F}"/>
            </a:ext>
          </a:extLst>
        </xdr:cNvPr>
        <xdr:cNvSpPr txBox="1"/>
      </xdr:nvSpPr>
      <xdr:spPr>
        <a:xfrm>
          <a:off x="4488007" y="3904384"/>
          <a:ext cx="804275" cy="239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900" b="1">
              <a:solidFill>
                <a:schemeClr val="tx2"/>
              </a:solidFill>
            </a:rPr>
            <a:t>$11,805,361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948BE-B5CC-4B36-82B0-9215CF289EE8}">
  <sheetPr>
    <pageSetUpPr fitToPage="1"/>
  </sheetPr>
  <dimension ref="A1:O14"/>
  <sheetViews>
    <sheetView topLeftCell="A11" zoomScaleNormal="100" workbookViewId="0">
      <selection activeCell="M21" sqref="M21"/>
    </sheetView>
  </sheetViews>
  <sheetFormatPr defaultColWidth="8.6640625" defaultRowHeight="16.8" x14ac:dyDescent="0.4"/>
  <cols>
    <col min="1" max="1" width="7.33203125" style="13" customWidth="1"/>
    <col min="2" max="2" width="14.33203125" style="13" bestFit="1" customWidth="1"/>
    <col min="3" max="3" width="14.33203125" style="13" customWidth="1"/>
    <col min="4" max="4" width="17.109375" style="13" customWidth="1"/>
    <col min="5" max="5" width="15" style="13" customWidth="1"/>
    <col min="6" max="6" width="13.33203125" style="13" bestFit="1" customWidth="1"/>
    <col min="7" max="7" width="11.5546875" style="13" customWidth="1"/>
    <col min="8" max="8" width="7.33203125" style="13" customWidth="1"/>
    <col min="9" max="9" width="10.33203125" style="13" bestFit="1" customWidth="1"/>
    <col min="10" max="10" width="13.44140625" style="13" customWidth="1"/>
    <col min="11" max="11" width="12.44140625" style="13" bestFit="1" customWidth="1"/>
    <col min="12" max="12" width="13" style="13" customWidth="1"/>
    <col min="13" max="13" width="14.33203125" style="13" bestFit="1" customWidth="1"/>
    <col min="14" max="14" width="10.5546875" style="13" bestFit="1" customWidth="1"/>
    <col min="15" max="15" width="11" style="13" bestFit="1" customWidth="1"/>
    <col min="16" max="16" width="12.33203125" style="13" customWidth="1"/>
    <col min="17" max="16384" width="8.6640625" style="13"/>
  </cols>
  <sheetData>
    <row r="1" spans="1:15" ht="20.399999999999999" x14ac:dyDescent="0.45">
      <c r="A1" s="38" t="s">
        <v>16</v>
      </c>
      <c r="B1" s="38"/>
      <c r="C1" s="38"/>
      <c r="D1" s="38"/>
      <c r="E1" s="38"/>
      <c r="F1" s="38"/>
      <c r="G1" s="38"/>
      <c r="H1" s="38"/>
      <c r="I1" s="38"/>
      <c r="J1" s="12"/>
      <c r="K1" s="12"/>
      <c r="L1" s="12"/>
      <c r="M1" s="12"/>
      <c r="N1" s="12"/>
      <c r="O1" s="12"/>
    </row>
    <row r="2" spans="1:15" ht="4.2" customHeight="1" thickBot="1" x14ac:dyDescent="0.5">
      <c r="A2" s="12"/>
      <c r="H2" s="12"/>
    </row>
    <row r="3" spans="1:15" s="14" customFormat="1" ht="51" thickBot="1" x14ac:dyDescent="0.45">
      <c r="A3" s="27" t="s">
        <v>13</v>
      </c>
      <c r="B3" s="28" t="s">
        <v>1</v>
      </c>
      <c r="C3" s="29" t="s">
        <v>2</v>
      </c>
      <c r="D3" s="29" t="s">
        <v>3</v>
      </c>
      <c r="E3" s="29" t="s">
        <v>4</v>
      </c>
      <c r="F3" s="30" t="s">
        <v>5</v>
      </c>
    </row>
    <row r="4" spans="1:15" x14ac:dyDescent="0.4">
      <c r="A4" s="15">
        <v>2013</v>
      </c>
      <c r="B4" s="18">
        <v>13195833</v>
      </c>
      <c r="C4" s="19">
        <v>0</v>
      </c>
      <c r="D4" s="18">
        <v>7262400</v>
      </c>
      <c r="E4" s="18">
        <v>3216566</v>
      </c>
      <c r="F4" s="20">
        <f t="shared" ref="F4:F13" si="0">SUM(B4:E4)</f>
        <v>23674799</v>
      </c>
      <c r="G4" s="16"/>
    </row>
    <row r="5" spans="1:15" x14ac:dyDescent="0.4">
      <c r="A5" s="17">
        <v>2014</v>
      </c>
      <c r="B5" s="18">
        <v>8844834</v>
      </c>
      <c r="C5" s="18">
        <v>110718</v>
      </c>
      <c r="D5" s="18">
        <v>7787328</v>
      </c>
      <c r="E5" s="18">
        <v>3423287</v>
      </c>
      <c r="F5" s="20">
        <f t="shared" si="0"/>
        <v>20166167</v>
      </c>
      <c r="G5" s="16"/>
    </row>
    <row r="6" spans="1:15" x14ac:dyDescent="0.4">
      <c r="A6" s="17">
        <v>2015</v>
      </c>
      <c r="B6" s="18">
        <v>101484</v>
      </c>
      <c r="C6" s="18">
        <v>151384</v>
      </c>
      <c r="D6" s="18">
        <v>8195714</v>
      </c>
      <c r="E6" s="18">
        <v>3644800</v>
      </c>
      <c r="F6" s="20">
        <f t="shared" si="0"/>
        <v>12093382</v>
      </c>
      <c r="G6" s="16"/>
    </row>
    <row r="7" spans="1:15" x14ac:dyDescent="0.4">
      <c r="A7" s="17">
        <v>2016</v>
      </c>
      <c r="B7" s="18">
        <v>11912210</v>
      </c>
      <c r="C7" s="18">
        <v>109293</v>
      </c>
      <c r="D7" s="18">
        <v>8302118</v>
      </c>
      <c r="E7" s="18">
        <v>3779341</v>
      </c>
      <c r="F7" s="20">
        <f t="shared" si="0"/>
        <v>24102962</v>
      </c>
      <c r="G7" s="16"/>
    </row>
    <row r="8" spans="1:15" x14ac:dyDescent="0.4">
      <c r="A8" s="17">
        <v>2017</v>
      </c>
      <c r="B8" s="18">
        <v>25464716</v>
      </c>
      <c r="C8" s="18">
        <v>1722858</v>
      </c>
      <c r="D8" s="18">
        <v>9138705</v>
      </c>
      <c r="E8" s="18">
        <v>4113985</v>
      </c>
      <c r="F8" s="20">
        <f t="shared" si="0"/>
        <v>40440264</v>
      </c>
      <c r="G8" s="16"/>
    </row>
    <row r="9" spans="1:15" x14ac:dyDescent="0.4">
      <c r="A9" s="17">
        <v>2018</v>
      </c>
      <c r="B9" s="18">
        <v>-6966809</v>
      </c>
      <c r="C9" s="18">
        <v>105319</v>
      </c>
      <c r="D9" s="18">
        <v>9753253</v>
      </c>
      <c r="E9" s="18">
        <v>4406956</v>
      </c>
      <c r="F9" s="20">
        <f t="shared" si="0"/>
        <v>7298719</v>
      </c>
      <c r="G9" s="16"/>
    </row>
    <row r="10" spans="1:15" x14ac:dyDescent="0.4">
      <c r="A10" s="17">
        <v>2019</v>
      </c>
      <c r="B10" s="18">
        <v>34932258</v>
      </c>
      <c r="C10" s="18">
        <v>505892</v>
      </c>
      <c r="D10" s="18">
        <v>10471204</v>
      </c>
      <c r="E10" s="18">
        <v>4793245</v>
      </c>
      <c r="F10" s="20">
        <f t="shared" si="0"/>
        <v>50702599</v>
      </c>
      <c r="G10" s="16"/>
    </row>
    <row r="11" spans="1:15" x14ac:dyDescent="0.4">
      <c r="A11" s="17">
        <v>2020</v>
      </c>
      <c r="B11" s="18">
        <v>19994742</v>
      </c>
      <c r="C11" s="18">
        <v>607476</v>
      </c>
      <c r="D11" s="18">
        <v>11366407</v>
      </c>
      <c r="E11" s="18">
        <v>5184834</v>
      </c>
      <c r="F11" s="20">
        <f t="shared" si="0"/>
        <v>37153459</v>
      </c>
      <c r="G11" s="16"/>
    </row>
    <row r="12" spans="1:15" ht="17.399999999999999" thickBot="1" x14ac:dyDescent="0.45">
      <c r="A12" s="17">
        <v>2021</v>
      </c>
      <c r="B12" s="22">
        <v>36181834</v>
      </c>
      <c r="C12" s="22">
        <v>2782030</v>
      </c>
      <c r="D12" s="22">
        <v>11712945</v>
      </c>
      <c r="E12" s="22">
        <v>5177300</v>
      </c>
      <c r="F12" s="23">
        <f t="shared" si="0"/>
        <v>55854109</v>
      </c>
      <c r="G12" s="16"/>
    </row>
    <row r="13" spans="1:15" ht="17.399999999999999" thickBot="1" x14ac:dyDescent="0.45">
      <c r="A13" s="21">
        <v>2022</v>
      </c>
      <c r="B13" s="22">
        <v>-25027286</v>
      </c>
      <c r="C13" s="22">
        <f>-66747+258698</f>
        <v>191951</v>
      </c>
      <c r="D13" s="22">
        <v>13046505</v>
      </c>
      <c r="E13" s="22">
        <v>5728802</v>
      </c>
      <c r="F13" s="23">
        <f t="shared" si="0"/>
        <v>-6060028</v>
      </c>
      <c r="G13" s="16"/>
    </row>
    <row r="14" spans="1:15" x14ac:dyDescent="0.4">
      <c r="A14" s="24"/>
      <c r="B14" s="25"/>
    </row>
  </sheetData>
  <mergeCells count="1">
    <mergeCell ref="A1:I1"/>
  </mergeCells>
  <pageMargins left="0.7" right="0.7" top="0.75" bottom="0.75" header="0.3" footer="0.3"/>
  <pageSetup scale="82" orientation="portrait" verticalDpi="598" r:id="rId1"/>
  <headerFooter>
    <oddFooter>&amp;L&amp;Z&amp;F&amp;A&amp;R&amp;D</oddFooter>
  </headerFooter>
  <ignoredErrors>
    <ignoredError sqref="F1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77D39-340D-4999-B5E9-31CF0A56FF21}">
  <sheetPr>
    <pageSetUpPr fitToPage="1"/>
  </sheetPr>
  <dimension ref="A1:P14"/>
  <sheetViews>
    <sheetView tabSelected="1" zoomScale="110" zoomScaleNormal="110" workbookViewId="0">
      <selection activeCell="M18" sqref="M18"/>
    </sheetView>
  </sheetViews>
  <sheetFormatPr defaultColWidth="8.6640625" defaultRowHeight="14.4" x14ac:dyDescent="0.3"/>
  <cols>
    <col min="1" max="1" width="7.33203125" style="2" customWidth="1"/>
    <col min="2" max="2" width="11" style="2" customWidth="1"/>
    <col min="3" max="3" width="11.33203125" style="2" customWidth="1"/>
    <col min="4" max="5" width="12.5546875" style="2" customWidth="1"/>
    <col min="6" max="6" width="13.33203125" style="2" customWidth="1"/>
    <col min="7" max="7" width="14" style="2" customWidth="1"/>
    <col min="8" max="8" width="8" style="2" bestFit="1" customWidth="1"/>
    <col min="9" max="9" width="11.5546875" style="2" bestFit="1" customWidth="1"/>
    <col min="10" max="10" width="10.33203125" style="2" bestFit="1" customWidth="1"/>
    <col min="11" max="11" width="13.44140625" style="2" customWidth="1"/>
    <col min="12" max="12" width="12.44140625" style="2" bestFit="1" customWidth="1"/>
    <col min="13" max="13" width="13" style="2" customWidth="1"/>
    <col min="14" max="14" width="14.33203125" style="2" bestFit="1" customWidth="1"/>
    <col min="15" max="15" width="10.5546875" style="2" bestFit="1" customWidth="1"/>
    <col min="16" max="16" width="11" style="2" bestFit="1" customWidth="1"/>
    <col min="17" max="17" width="12.33203125" style="2" customWidth="1"/>
    <col min="18" max="16384" width="8.6640625" style="2"/>
  </cols>
  <sheetData>
    <row r="1" spans="1:16" ht="18" x14ac:dyDescent="0.35">
      <c r="A1" s="39" t="s">
        <v>15</v>
      </c>
      <c r="B1" s="39"/>
      <c r="C1" s="39"/>
      <c r="D1" s="39"/>
      <c r="E1" s="39"/>
      <c r="F1" s="39"/>
      <c r="G1" s="39"/>
      <c r="H1" s="39"/>
      <c r="I1" s="39"/>
      <c r="J1" s="39"/>
      <c r="K1" s="4"/>
      <c r="L1" s="4"/>
      <c r="M1" s="4"/>
      <c r="N1" s="4"/>
      <c r="O1" s="4"/>
      <c r="P1" s="4"/>
    </row>
    <row r="2" spans="1:16" ht="6" customHeight="1" thickBot="1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4"/>
      <c r="L2" s="4"/>
      <c r="M2" s="4"/>
      <c r="N2" s="4"/>
      <c r="O2" s="4"/>
      <c r="P2" s="4"/>
    </row>
    <row r="3" spans="1:16" s="3" customFormat="1" ht="43.8" thickBot="1" x14ac:dyDescent="0.35">
      <c r="A3" s="33" t="s">
        <v>0</v>
      </c>
      <c r="B3" s="34" t="s">
        <v>6</v>
      </c>
      <c r="C3" s="34" t="s">
        <v>7</v>
      </c>
      <c r="D3" s="34" t="s">
        <v>8</v>
      </c>
      <c r="E3" s="34" t="s">
        <v>14</v>
      </c>
      <c r="F3" s="34" t="s">
        <v>9</v>
      </c>
      <c r="G3" s="34" t="s">
        <v>10</v>
      </c>
      <c r="H3" s="34" t="s">
        <v>11</v>
      </c>
      <c r="I3" s="35" t="s">
        <v>12</v>
      </c>
    </row>
    <row r="4" spans="1:16" x14ac:dyDescent="0.3">
      <c r="A4" s="31">
        <v>2013</v>
      </c>
      <c r="B4" s="36">
        <v>3263438</v>
      </c>
      <c r="C4" s="36">
        <v>64841</v>
      </c>
      <c r="D4" s="36">
        <v>369454</v>
      </c>
      <c r="E4" s="36">
        <f>SUM(B4:D4)</f>
        <v>3697733</v>
      </c>
      <c r="F4" s="36">
        <v>275863</v>
      </c>
      <c r="G4" s="36"/>
      <c r="H4" s="36">
        <v>10927</v>
      </c>
      <c r="I4" s="37">
        <f t="shared" ref="I4:I11" si="0">SUM(E4:H4)</f>
        <v>3984523</v>
      </c>
    </row>
    <row r="5" spans="1:16" x14ac:dyDescent="0.3">
      <c r="A5" s="7">
        <v>2014</v>
      </c>
      <c r="B5" s="5">
        <v>3736859</v>
      </c>
      <c r="C5" s="5">
        <v>65650</v>
      </c>
      <c r="D5" s="5">
        <v>1022050</v>
      </c>
      <c r="E5" s="5">
        <f t="shared" ref="E5:E10" si="1">SUM(B5:D5)</f>
        <v>4824559</v>
      </c>
      <c r="F5" s="5">
        <v>406535</v>
      </c>
      <c r="G5" s="5">
        <v>93479</v>
      </c>
      <c r="H5" s="5">
        <v>7685</v>
      </c>
      <c r="I5" s="32">
        <f t="shared" si="0"/>
        <v>5332258</v>
      </c>
    </row>
    <row r="6" spans="1:16" x14ac:dyDescent="0.3">
      <c r="A6" s="7">
        <v>2015</v>
      </c>
      <c r="B6" s="5">
        <v>4355846</v>
      </c>
      <c r="C6" s="5">
        <v>66362</v>
      </c>
      <c r="D6" s="5">
        <v>646853</v>
      </c>
      <c r="E6" s="5">
        <f t="shared" si="1"/>
        <v>5069061</v>
      </c>
      <c r="F6" s="5">
        <v>424391</v>
      </c>
      <c r="G6" s="5">
        <v>154001</v>
      </c>
      <c r="H6" s="5">
        <v>7606</v>
      </c>
      <c r="I6" s="32">
        <f t="shared" si="0"/>
        <v>5655059</v>
      </c>
    </row>
    <row r="7" spans="1:16" x14ac:dyDescent="0.3">
      <c r="A7" s="7">
        <v>2016</v>
      </c>
      <c r="B7" s="5">
        <v>4735234</v>
      </c>
      <c r="C7" s="5">
        <v>64227</v>
      </c>
      <c r="D7" s="5">
        <v>607903</v>
      </c>
      <c r="E7" s="5">
        <f t="shared" si="1"/>
        <v>5407364</v>
      </c>
      <c r="F7" s="5">
        <v>299044</v>
      </c>
      <c r="G7" s="5">
        <v>135695</v>
      </c>
      <c r="H7" s="5">
        <v>7311</v>
      </c>
      <c r="I7" s="32">
        <f t="shared" si="0"/>
        <v>5849414</v>
      </c>
    </row>
    <row r="8" spans="1:16" x14ac:dyDescent="0.3">
      <c r="A8" s="7">
        <v>2017</v>
      </c>
      <c r="B8" s="5">
        <v>5348180</v>
      </c>
      <c r="C8" s="5">
        <v>64314</v>
      </c>
      <c r="D8" s="5">
        <v>1694536</v>
      </c>
      <c r="E8" s="5">
        <f t="shared" si="1"/>
        <v>7107030</v>
      </c>
      <c r="F8" s="5">
        <v>376465</v>
      </c>
      <c r="G8" s="5">
        <v>140808</v>
      </c>
      <c r="H8" s="5">
        <v>7136</v>
      </c>
      <c r="I8" s="32">
        <f t="shared" si="0"/>
        <v>7631439</v>
      </c>
    </row>
    <row r="9" spans="1:16" x14ac:dyDescent="0.3">
      <c r="A9" s="7">
        <v>2018</v>
      </c>
      <c r="B9" s="5">
        <v>5936944</v>
      </c>
      <c r="C9" s="5">
        <v>65029</v>
      </c>
      <c r="D9" s="5">
        <v>561852</v>
      </c>
      <c r="E9" s="5">
        <f t="shared" si="1"/>
        <v>6563825</v>
      </c>
      <c r="F9" s="5">
        <v>525648</v>
      </c>
      <c r="G9" s="5">
        <v>132486</v>
      </c>
      <c r="H9" s="5">
        <v>6922</v>
      </c>
      <c r="I9" s="32">
        <f t="shared" si="0"/>
        <v>7228881</v>
      </c>
    </row>
    <row r="10" spans="1:16" x14ac:dyDescent="0.3">
      <c r="A10" s="7">
        <v>2019</v>
      </c>
      <c r="B10" s="5">
        <v>6599802</v>
      </c>
      <c r="C10" s="5">
        <v>66030</v>
      </c>
      <c r="D10" s="5">
        <v>1232587</v>
      </c>
      <c r="E10" s="5">
        <f t="shared" si="1"/>
        <v>7898419</v>
      </c>
      <c r="F10" s="5">
        <v>450098</v>
      </c>
      <c r="G10" s="5">
        <v>199971</v>
      </c>
      <c r="H10" s="5">
        <v>6007</v>
      </c>
      <c r="I10" s="32">
        <f t="shared" si="0"/>
        <v>8554495</v>
      </c>
      <c r="K10" s="11"/>
    </row>
    <row r="11" spans="1:16" x14ac:dyDescent="0.3">
      <c r="A11" s="7">
        <v>2020</v>
      </c>
      <c r="B11" s="5">
        <v>0</v>
      </c>
      <c r="C11" s="5">
        <v>0</v>
      </c>
      <c r="D11" s="5">
        <v>0</v>
      </c>
      <c r="E11" s="5">
        <v>9026370</v>
      </c>
      <c r="F11" s="5">
        <v>617503</v>
      </c>
      <c r="G11" s="5">
        <v>133140</v>
      </c>
      <c r="H11" s="5">
        <v>5194</v>
      </c>
      <c r="I11" s="32">
        <f t="shared" si="0"/>
        <v>9782207</v>
      </c>
      <c r="K11" s="11"/>
    </row>
    <row r="12" spans="1:16" x14ac:dyDescent="0.3">
      <c r="A12" s="7">
        <v>2021</v>
      </c>
      <c r="B12" s="5"/>
      <c r="C12" s="5"/>
      <c r="D12" s="5"/>
      <c r="E12" s="5">
        <v>10550986</v>
      </c>
      <c r="F12" s="5">
        <v>354360</v>
      </c>
      <c r="G12" s="5">
        <v>180015</v>
      </c>
      <c r="H12" s="5"/>
      <c r="I12" s="32">
        <f>SUM(E12:H12)</f>
        <v>11085361</v>
      </c>
      <c r="K12" s="11"/>
    </row>
    <row r="13" spans="1:16" ht="15" thickBot="1" x14ac:dyDescent="0.35">
      <c r="A13" s="8">
        <v>2022</v>
      </c>
      <c r="B13" s="6"/>
      <c r="C13" s="26"/>
      <c r="D13" s="26"/>
      <c r="E13" s="6">
        <v>12086288</v>
      </c>
      <c r="F13" s="6">
        <v>456250</v>
      </c>
      <c r="G13" s="6">
        <v>216792</v>
      </c>
      <c r="H13" s="6"/>
      <c r="I13" s="9">
        <f>SUM(E13:H13)</f>
        <v>12759330</v>
      </c>
    </row>
    <row r="14" spans="1:16" x14ac:dyDescent="0.3">
      <c r="A14" s="1"/>
    </row>
  </sheetData>
  <sheetProtection algorithmName="SHA-512" hashValue="4jjw9Wd0owkRnYdWocDxarKrwV919Vk18V3/Q2/VeaCM8iCvQxYtbD3reB+/KeOMk5ZsJSoJn+EcdgWL0eLVEg==" saltValue="RZksNSumUJGwRHFkZPc1qw==" spinCount="100000" sheet="1" objects="1" scenarios="1"/>
  <mergeCells count="1">
    <mergeCell ref="A1:J1"/>
  </mergeCells>
  <pageMargins left="0.7" right="0.7" top="0.75" bottom="0.75" header="0.3" footer="0.3"/>
  <pageSetup scale="81" orientation="portrait" verticalDpi="598" r:id="rId1"/>
  <headerFooter>
    <oddFooter>&amp;L&amp;Z&amp;F&amp;A&amp;R&amp;D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17F271CE5E004CA351383BD96CAC3F" ma:contentTypeVersion="18" ma:contentTypeDescription="Create a new document." ma:contentTypeScope="" ma:versionID="d47d11052112e9ba9b857b708cbf0580">
  <xsd:schema xmlns:xsd="http://www.w3.org/2001/XMLSchema" xmlns:xs="http://www.w3.org/2001/XMLSchema" xmlns:p="http://schemas.microsoft.com/office/2006/metadata/properties" xmlns:ns1="http://schemas.microsoft.com/sharepoint/v3" xmlns:ns2="5b1acadb-21fe-49d4-9115-06a8879e7081" xmlns:ns3="53c91f86-9685-4093-a492-6a5ff9ec6193" xmlns:ns4="42b4d396-253e-4f3e-a9a9-94dca28b00ba" targetNamespace="http://schemas.microsoft.com/office/2006/metadata/properties" ma:root="true" ma:fieldsID="3a002e3308828f76e02ae64d9281f2e9" ns1:_="" ns2:_="" ns3:_="" ns4:_="">
    <xsd:import namespace="http://schemas.microsoft.com/sharepoint/v3"/>
    <xsd:import namespace="5b1acadb-21fe-49d4-9115-06a8879e7081"/>
    <xsd:import namespace="53c91f86-9685-4093-a492-6a5ff9ec6193"/>
    <xsd:import namespace="42b4d396-253e-4f3e-a9a9-94dca28b00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acadb-21fe-49d4-9115-06a8879e70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8affcb8-ac74-4065-8a9b-1a096d3821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91f86-9685-4093-a492-6a5ff9ec619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4d396-253e-4f3e-a9a9-94dca28b00b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ebdfc1a-bc9e-4d34-b8a3-de7d19dd0e39}" ma:internalName="TaxCatchAll" ma:showField="CatchAllData" ma:web="53c91f86-9685-4093-a492-6a5ff9ec61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42b4d396-253e-4f3e-a9a9-94dca28b00ba" xsi:nil="true"/>
    <lcf76f155ced4ddcb4097134ff3c332f xmlns="5b1acadb-21fe-49d4-9115-06a8879e708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FA8485B-9D9D-4F36-9270-0FBF9B664B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b1acadb-21fe-49d4-9115-06a8879e7081"/>
    <ds:schemaRef ds:uri="53c91f86-9685-4093-a492-6a5ff9ec6193"/>
    <ds:schemaRef ds:uri="42b4d396-253e-4f3e-a9a9-94dca28b00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267F33-5523-4AC1-A4E0-43EEA590DD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20E704-7BF5-4726-AD5F-9AE6AF42177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2b4d396-253e-4f3e-a9a9-94dca28b00ba"/>
    <ds:schemaRef ds:uri="5b1acadb-21fe-49d4-9115-06a8879e708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Additions</vt:lpstr>
      <vt:lpstr>Deductions</vt:lpstr>
      <vt:lpstr>Additions!Print_Area</vt:lpstr>
      <vt:lpstr>Deductions!Print_Area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Erica Solis</dc:creator>
  <cp:lastModifiedBy>Renee Cortez</cp:lastModifiedBy>
  <cp:lastPrinted>2024-02-12T22:55:17Z</cp:lastPrinted>
  <dcterms:created xsi:type="dcterms:W3CDTF">2020-03-31T15:51:37Z</dcterms:created>
  <dcterms:modified xsi:type="dcterms:W3CDTF">2024-02-15T14:51:27Z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0x0101003E17F271CE5E004CA351383BD96CAC3F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