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https://roundrocktexas-my.sharepoint.com/personal/awallace_roundrocktexas_gov/Documents/Desktop/"/>
    </mc:Choice>
  </mc:AlternateContent>
  <xr:revisionPtr revIDLastSave="0" documentId="8_{5645B1C9-9E2F-4C15-8924-7B4574C048B3}" xr6:coauthVersionLast="47" xr6:coauthVersionMax="47" xr10:uidLastSave="{00000000-0000-0000-0000-000000000000}"/>
  <bookViews>
    <workbookView xWindow="28680" yWindow="-120" windowWidth="29040" windowHeight="15720" tabRatio="685" firstSheet="1" activeTab="2"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_xlnm.Print_Area" localSheetId="2">'2 - Individual Debt Obligations'!$A:$P</definedName>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1" i="4" l="1"/>
  <c r="B20" i="4"/>
  <c r="B19" i="4"/>
  <c r="C110" i="3"/>
  <c r="E110" i="3"/>
  <c r="D110" i="3"/>
  <c r="E109" i="3"/>
  <c r="D109" i="3"/>
  <c r="C109" i="3"/>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B4" i="3"/>
  <c r="B9" i="1"/>
  <c r="J109" i="3" l="1"/>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B4" i="4" l="1"/>
  <c r="B3" i="4"/>
  <c r="J60" i="3" l="1"/>
  <c r="J59" i="3"/>
  <c r="J58" i="3"/>
  <c r="J57" i="3"/>
  <c r="J56" i="3"/>
  <c r="J55" i="3"/>
  <c r="J54" i="3"/>
  <c r="J53" i="3"/>
  <c r="J52" i="3"/>
  <c r="J51" i="3"/>
  <c r="J50" i="3"/>
  <c r="J49" i="3"/>
  <c r="J48" i="3"/>
  <c r="J47" i="3"/>
  <c r="J46" i="3"/>
  <c r="J45" i="3"/>
  <c r="J44" i="3"/>
  <c r="J43" i="3"/>
  <c r="J42" i="3"/>
  <c r="J41" i="3"/>
  <c r="J40" i="3"/>
  <c r="J39" i="3"/>
  <c r="J38" i="3"/>
  <c r="B3" i="3"/>
  <c r="C3" i="2" l="1"/>
  <c r="C4" i="2" s="1"/>
  <c r="C5" i="2" s="1"/>
  <c r="C6" i="2" s="1"/>
</calcChain>
</file>

<file path=xl/sharedStrings.xml><?xml version="1.0" encoding="utf-8"?>
<sst xmlns="http://schemas.openxmlformats.org/spreadsheetml/2006/main" count="616" uniqueCount="374">
  <si>
    <t>Texas Comptroller’s Annual Local Debt Report</t>
  </si>
  <si>
    <t>Table of Contents</t>
  </si>
  <si>
    <t>1 - Contact Information</t>
  </si>
  <si>
    <t>2 - Individual Debt Obligations</t>
  </si>
  <si>
    <t>3 - Summary of Debt Obligations</t>
  </si>
  <si>
    <t>4 - Additional Notes</t>
  </si>
  <si>
    <t>5 - Optional Reporting</t>
  </si>
  <si>
    <t>6 - Instructions and Glossary</t>
  </si>
  <si>
    <t>End of Worksheet</t>
  </si>
  <si>
    <t xml:space="preserve">Fill in the cells in column B that correspond with the requested information. (*) indicates required information. </t>
  </si>
  <si>
    <t>Entity Information</t>
  </si>
  <si>
    <t>Political Subdivision Name*:</t>
  </si>
  <si>
    <t>City of Round Rock</t>
  </si>
  <si>
    <t>Political Subdivision Type*:</t>
  </si>
  <si>
    <t>City</t>
  </si>
  <si>
    <t>If "other", please specify</t>
  </si>
  <si>
    <t>Reporting Fiscal Year*:</t>
  </si>
  <si>
    <t>Fiscal Year Start (MM/DD/YYYY)*:</t>
  </si>
  <si>
    <t>Fiscal Year End (auto):</t>
  </si>
  <si>
    <t>Political Subdivision Website, if applicable:</t>
  </si>
  <si>
    <t>www.roundrocktexas.gov</t>
  </si>
  <si>
    <t>Political Subdivision Telephone*:</t>
  </si>
  <si>
    <t>512-218-5400</t>
  </si>
  <si>
    <t>Political Subdivision Email, if applicable:</t>
  </si>
  <si>
    <t>Does the Political Subdivision have any reportable debt?*</t>
  </si>
  <si>
    <t>Yes</t>
  </si>
  <si>
    <t>Contact Information</t>
  </si>
  <si>
    <t>Contact Name*:</t>
  </si>
  <si>
    <t>Melana Taylor</t>
  </si>
  <si>
    <t>Contact Title*:</t>
  </si>
  <si>
    <t>Deputy CFO</t>
  </si>
  <si>
    <t>Contact Phone*:</t>
  </si>
  <si>
    <t>512-218-3295</t>
  </si>
  <si>
    <t>Contact Email:</t>
  </si>
  <si>
    <t>mtaylor@roundrocktexas.gov</t>
  </si>
  <si>
    <t>Physical Address, Line 1*:</t>
  </si>
  <si>
    <t>221 East Main Street</t>
  </si>
  <si>
    <t>Physical Address, Line 2:</t>
  </si>
  <si>
    <t>City*:</t>
  </si>
  <si>
    <t>Round Rock</t>
  </si>
  <si>
    <t>Zip*:</t>
  </si>
  <si>
    <t>County*:</t>
  </si>
  <si>
    <t>Williamson</t>
  </si>
  <si>
    <t>Is the entity's physical and mailing address the same?*</t>
  </si>
  <si>
    <t>Mailing Address, Line 1:</t>
  </si>
  <si>
    <t>Mailing Address, Line 2:</t>
  </si>
  <si>
    <t>Mailing City:</t>
  </si>
  <si>
    <t>Mailing Zip:</t>
  </si>
  <si>
    <t>Mailing County:</t>
  </si>
  <si>
    <t>Entity Information (Auto)</t>
  </si>
  <si>
    <t>Political Subdivision Name:</t>
  </si>
  <si>
    <t>Reporting Fiscal Year:</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</si>
  <si>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</si>
  <si>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</si>
  <si>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Individual Debt Obligations (click column titles for more information)</t>
  </si>
  <si>
    <t>Outstanding debt obligation*</t>
  </si>
  <si>
    <t>If debt is conduit or component debt, enter related entity name:</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</si>
  <si>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</si>
  <si>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</si>
  <si>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</si>
  <si>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</si>
  <si>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</si>
  <si>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</si>
  <si>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</si>
  <si>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</si>
  <si>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</si>
  <si>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</si>
  <si>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Moody's</t>
  </si>
  <si>
    <t>S&amp;P</t>
  </si>
  <si>
    <t>Fitch</t>
  </si>
  <si>
    <t>Kroll</t>
  </si>
  <si>
    <t>Other rating (if applicable)</t>
  </si>
  <si>
    <t xml:space="preserve">Optional: Explanation of repayment source </t>
  </si>
  <si>
    <t>Optional: Comments or additional information per individual debt obligation</t>
  </si>
  <si>
    <t>General Obligation Refunding Bonds, 
Series 2013</t>
  </si>
  <si>
    <t>Proceeds used to refund certain of the City's outstanding obligations (the refunded obligations) and to pay the costs of issuance related thereto.</t>
  </si>
  <si>
    <t>Aa1</t>
  </si>
  <si>
    <t>AAA</t>
  </si>
  <si>
    <t>(select)</t>
  </si>
  <si>
    <t>General Obligation Bonds, Series 2014</t>
  </si>
  <si>
    <t>Proceeds used for City fire department facilities, City park and recreational purposes, City library facilities, joint City police and fire department training facilities and to pay the costs of issuance related thereto.</t>
  </si>
  <si>
    <t>Combination Tax &amp; Limited Revenue Certificates of Obligation, Series 2014</t>
  </si>
  <si>
    <t>Proceeds used for (1) constructing, improving, extending, expanding, upgrading and/or developing streets, roads, bridges, trails, sidewalks, intersections, traffic signalization and other transportation improvement projects including related waterworks, sewer and drainage improvements, signage, landscaping, irrigation, purchasing any necessary rights-of-way and other related transportation costs and (2) professional services including fiscal, engineering, architectural and legal fees and other such costs incurred in connection therewith including the costs of issuing the Certificates.</t>
  </si>
  <si>
    <t>General Obligation Refunding Bonds, 
Series 2015</t>
  </si>
  <si>
    <t>Proceeds used to refund certain of the City's outstanding obligations (the refunded obligations) to achieve a debt service savings and to pay the costs of issuance related thereto.</t>
  </si>
  <si>
    <t>General Obligation Refunding Bonds, 
Series 2016</t>
  </si>
  <si>
    <t>General Obligation Bonds, 
Series 2017</t>
  </si>
  <si>
    <t>Proceeds used for City fire department facilities, City park and recreational purposes, City police and fire department training facilities and to pay the costs of issuance related to the Bonds.</t>
  </si>
  <si>
    <t>Combination Tax &amp; Limited Revenue Certificates of Obligation, Series 2018</t>
  </si>
  <si>
    <t>Proceeds used for (1) constructing, improving and equipping a public works facility for the City's utilities and transportation departments to be located on Luther Peterson Place and related costs, including acquisition of any necessary easements or land and (2) professional services including fiscal, engineering, architectural and legal fees and other such costs incurred in connection therewith including the costs of issuing the Certificates.</t>
  </si>
  <si>
    <t>General Obligation Refunding Bonds, 
Series 2019</t>
  </si>
  <si>
    <t>Combination Tax &amp; Revenue Certificates of Obligation, Series 2019</t>
  </si>
  <si>
    <t>Proceeds used for (1) constructing, improving, extending, expanding, upgrading and/or developing streets, roads, bridges, sidewalks, intersections, traffic signalization and other transportation improvement projects including related waterworks, sewer and drainage improvements, signage, landscaping, irrigation, purchasing any necessary rights-of-way and other related transportation costs, including but not limited to Deepwood Dr., Gattis School Rd., Kenney Fort Blvd.., Logan St., McNeil Rd., North Mays St., Oakmont Dr., Old Settlers Blvd., Red Bud Ln., RM620, SH 45 Frontage Rd., University Blvd., and Wyoming Springs Dr., and (2) professional services including fiscal, engineering, architectural and legal fees and other such costs incurred in connection therewith including the costs of issuing the Certificates.</t>
  </si>
  <si>
    <t>General Obligation Refunding Bonds, 
Series 2020</t>
  </si>
  <si>
    <t>Proceeds used to refund the Refunded Obligations and pay the costs associated with the issuance of the bonds.</t>
  </si>
  <si>
    <t>Combination Tax &amp; Limited Revenue Certificates of Obligation, Series 2020</t>
  </si>
  <si>
    <t>Proceeds used for (1) constructing, improving, extending, expanding, upgrading and/or developing streets, roads, bridges, sidewalks, intersections, traffic signalization and other transportation improvement projects including related waterworks, sewer and drainage improvements, signage, landscaping, irrigation, purchasing any necessary rights-of-way and other related transportation costs, including, but not limited to, Deepwood Dr., Gattis School Rd., Kenney Fort Blvd., Logan St., McNeil Rd., North Mays St., Oakmont Dr., Old Settlers Blvd., Red Bud Ln., Ranch-to-Market Road 620, SH45 Frontage Rd., University Blvd., Wyoming Springs Dr., and County Road 112; and (2) professional services including fiscal, engineering, architectural and legal fees and other such costs incurred in connection therewith including the costs of issuance in connection with the Certificates.</t>
  </si>
  <si>
    <t>Combination Tax and Limited Revenue Certificates of Obligation, Series 2021A</t>
  </si>
  <si>
    <t>Proceeds will be used for (1) constructing, improving, extending, expanding, upgrading and/or developing streets, roads, bridges, sidewalks, intersections, traffic signalization and other transportation improvement projects including related waterworks, sewer and drainage improvements, signage, landscaping, irrigation, purchasing any necessary rights0-of-0way and other related transportation costs, including but not limited to Deepwood Drive, Gattis School Road, Kenney Fort Boulevard, Logan Street, McNeil Road, North Mays Street, Oakmont Drive, Old Settlers Boulevard, Red Bud Lane, Ranch-to-Market Road 620, SH45 Frontage Road, University Boulevard, Wyoming Springs Drive, County Road 112, and South Mays Corridor and (2) professional services including fiscal, engineering, architectural and legal fees and other such costs incurred in connection therewith including the costs of issuing the 2021A Certificates.</t>
  </si>
  <si>
    <t>Combination Tax and Limited Revenue Certificates of Obligation, Series 2021B</t>
  </si>
  <si>
    <t>Proceeds will be used for (1) constructing, improving, extending, expanding, upgrading and/or developing streets, roads, bridges, sidewalks, intersections, traffic signalization and other transportation improvement projects including related waterworks, sewer and drainage improvements, signage, landscaping, irrigation, purchasing any necessary rights-of-way and other related transportation costs, including, but not limited to U.S. Route 79 and Kenney Fort Boulevard; (2) constructing, improving and/or extending the City's waterworks, sewer and drainage system, including extending a reuse water transmission line from the City's wastewater treatment plant, including the acquisition of any necessary easements ort land and (3) professional services including fiscal, engineering, architectural and legal fees and other such costs incurred in connection therewith including the costs of issuing the 2021B Certificates.</t>
  </si>
  <si>
    <t>Combination Tax and Limited Revenue Certificates of Obligation, Series 2021C</t>
  </si>
  <si>
    <t>Proceeds will be used for (1) constructing, improving, extending, expanding, upgrading and/or developing streets, roads, bridges, sidewalks, intersections, traffic signalization, railroad  crossing improvements and other transportation improvement projects including related waterworks, sewer, drainage and utility improvements, signage, landscaping, irrigation, purchasing any necessary rights-of-way and other related transportation costs, including, but not limited to U.S. Route 79, Harrell Parkway, Joe DiMaggio Boulevard, Gattis School Road and Kenney Fort Boulevard; (2) constructing, improving and/or extending the City's waterworks, sewer and drainage system, including extensions to potable water transmission lines, including the acquisition of any necessary easements or land and (3) professional services including fiscal, engineering, architectural and legal fees and other such costs incurred in connection therewith including the costs of issuing the 2021C Certificates.</t>
  </si>
  <si>
    <t>General Obligation Refunding Bonds, Taxable Series 2022</t>
  </si>
  <si>
    <t>Proceeds used to refund certain of the City's outstanding obligations and to pay the costs of issuance related thereto.</t>
  </si>
  <si>
    <t>General Obligation Bonds, Series 2022</t>
  </si>
  <si>
    <t>Proceeds to be used for (1) City library facilities and (2) professional services including fiscal, engineering, architectural and legal fees and other such costs incurred in connection therewith including the costs of issuing the bonds.</t>
  </si>
  <si>
    <t>Combination Tax and Limited Revenue Certificates of Obligation, Series 2022</t>
  </si>
  <si>
    <t>Proceeds will be used for (1) constructing, improving, extending, expanding, upgrading and/or developing streets, roads, bridges, sidewalks, intersections, traffic signalization and other transportation improvement projects including related waterworks, sewer and drainage improvements, signage, landscaping, irrigation, purchasing any necessary rights-of-way and other related transportation costs, including, but not limited to Arterial Street Maintenance, Bagdad Improvements, Chisholm Trail North, County Road 112, Creek Bend Boulevard, Eagles Nest, Gattis School Road, Greenlawn Boulevard Improvements, Kenney Fort Boulevard, Northeast Downtown Improvements, Old Settlers Boulevard, Red Bud Lane North and South, South Mays Corridor, University Boulevard, University East, and Wyoming Springs Drive and (2) professional services including fiscal, engineering, architectural and legal fees and other such costs incurred in connection therewith including the costs of issuing the Certificates.</t>
  </si>
  <si>
    <t>Limited Tax Notes, Series 2020</t>
  </si>
  <si>
    <t>Proceeds used to purchase vehicles and paying the costs of issuing the Note.</t>
  </si>
  <si>
    <t>Limited Tax Notes, Series 2021</t>
  </si>
  <si>
    <t>Proceeds used for (1) purchasing City vehicles and (2) professional services including fiscal engineering, architectural and legal fees and other such costs incurred in connection therewith including the costs of issuing the Notes.</t>
  </si>
  <si>
    <t>Limited Tax Notes, Series 2022</t>
  </si>
  <si>
    <t>Proceeds used for (1) purchasing City vehicles and (2) professional services including fiscal, engineering, architectural and legal fees and other such costs incurred in connection therewith including the costs of issuing the Notes.</t>
  </si>
  <si>
    <t>Utility System Revenue Bonds, Series 2014</t>
  </si>
  <si>
    <t>No</t>
  </si>
  <si>
    <t>Proceeds used to expand and improve the City's drainage system and to pay costs of issuance on the bonds.</t>
  </si>
  <si>
    <t>Aa2</t>
  </si>
  <si>
    <t>Utility System Revenue Refunding Bonds, Series 2016</t>
  </si>
  <si>
    <t>Proceeds used to refund certain of the City's outstanding parity debt to achieve a debt service savings and to pay the costs of issuing the bonds.</t>
  </si>
  <si>
    <t>Utility System Revenue Refunding Bonds, Series 2017</t>
  </si>
  <si>
    <t>Senior Lien Sales Tax Revenue Bonds, Taxable Series 2019</t>
  </si>
  <si>
    <t>Round Rock Transportation and Economic Development Corporation</t>
  </si>
  <si>
    <t>Proceeds used for (1) designing and constructing a convention center facility, (2) capitalizing interest, and (3) paying the costs of issuing the Bonds.</t>
  </si>
  <si>
    <t>Aa3</t>
  </si>
  <si>
    <t>AA−</t>
  </si>
  <si>
    <t>AA</t>
  </si>
  <si>
    <t>Senior Lien Sales Tax Revenue Bonds, Taxable Series 2021</t>
  </si>
  <si>
    <t>Hotel Occupancy Tax Revenue Refunding Bonds, Series 2016</t>
  </si>
  <si>
    <t>Proceeds used to refund certain of the City's outstanding parity obligations (the refunded obligations) to achieve a debt service savings and to pay the costs of issuance related thereto.</t>
  </si>
  <si>
    <t>A+</t>
  </si>
  <si>
    <t>Venue Tax &amp; Hotel Occupancy Tax Revenue Refunding Bonds, Series 2021</t>
  </si>
  <si>
    <t>Proceeds used to refund certain of the City's outstanding Venue Parity Obligations (the refunded obligations) to achieve a debt service savings, and to pay the costs of issuance related thereto.</t>
  </si>
  <si>
    <t>State Infrastructure Bank Loan 2022</t>
  </si>
  <si>
    <t>Proceeds used for utility relocation, right-of-way acquisition and construction necessary for a non-tolled, off-system project involving various improvements to Gattis School Road.</t>
  </si>
  <si>
    <t>Bank of America Lease, 2019</t>
  </si>
  <si>
    <t>Proceeds used to purchase vehicles and equipment.</t>
  </si>
  <si>
    <t>Limited Tax Notes, Series 2024</t>
  </si>
  <si>
    <t>Proceeds from the sale of the Notes will be used for (1) purchasing City vehicles for the City’s police, fire, parks, transportation,
and building construction and facility maintenance departments and replacement vehicles for other City departments as needed; and (2)
paying the costs of issuing the Notes.</t>
  </si>
  <si>
    <t>General Obligation Bonds, Series 2024</t>
  </si>
  <si>
    <t>Proceeds from the sale of the Bonds will be used for (1) constructing, improving, extending, expanding, upgrading and/or developing City parks, recreation and sports projects and facilities, comprised of: a new recreation center building that also includes parks  and recreation administration offices, an outdoor track, multi-purpose athletic fields, tnnis complex relocation, Lakeview Pavilion improvements, Rock’N River Water Park expansion, Clay Madsen Recreation Center remodel, Sports Center expansion, Lawn at Brushy Creek park development, citywide trail expansion, Play For All Park improvements, and systemwide park improvements, as further set forth in Proposition A approved at the May 6, 2023 election; (2) constructing, improving, extending, expanding, upgrading and/or developing City public safety projects and facilities, comprised of: improving the City’s Public Safety Training Center, relocation of the Central Fire Station and two new fire stations, as further set forth in Proposition B approved at the May 6, 2023 election; and (3) paying the costs of issuing the Bonds</t>
  </si>
  <si>
    <t>Combination Tax and Limited Revenue Certificates of Obligation, Series 2024</t>
  </si>
  <si>
    <t>Proceeds from the sale of the Certificates will be used for paying contractual obligations incurred or to be incurred by the City for (1) constructing, expanding and equipping a City public works complex comprised of office and administrative facilities for City
transportation employees and equipment and for maintenance of City police, fire, utility and transportation vehicles; (2) constructing, improving, extending, expanding, upgrading and/or developing streets, roads, bridges, sidewalks, intersections, traffic signalization and other
transportation improvement projects including related waterworks, sewer and drainage improvements, signage, landscaping, irrigation,
purchasing any necessary rights-of-way and other related transportation costs, including, but not limited to Arterial Bottleneck and Sidewalk
Improvements, Arterial Street Maintenance, Chisholm Trail North and South, County Road 112, Eagles Nest, Gattis School Road Segments 2, 4, 5, and 6, Greenlawn Boulevard, Harrell Parkway, Kenney Fort Boulevard Segments 5 &amp; 6, North Mays Gap/Widening, Old Settlers
Boulevard, Red Bud North and South, US 79 and Wyoming Springs; and (3) paying related professional services including for construction managers, engineers, architects, attorneys, auditors, financial advisors, fiscal agents and costs related to issuing the Certificates</t>
  </si>
  <si>
    <t>TOTALS</t>
  </si>
  <si>
    <t>Ad Valorem Only</t>
  </si>
  <si>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</si>
  <si>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All information entered should reflect the last day of the political subdivision's fiscal year identified on this form.</t>
  </si>
  <si>
    <t>If there is no debt to report for the fiscal year, enter "N/A" or "$0" in each cell along column B.</t>
  </si>
  <si>
    <t xml:space="preserve">Total Tax-Supported and Revenue Debt </t>
  </si>
  <si>
    <t>Total authorized debt obligations:</t>
  </si>
  <si>
    <t>Total principal of all outstanding debt obligations:</t>
  </si>
  <si>
    <t>Combined principal and interest required to pay all outstanding debt obligations on time and in full:</t>
  </si>
  <si>
    <t xml:space="preserve">Total debt secured by Ad Valorem Taxation (includes combination tax and revenue debt obligations) </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</si>
  <si>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</si>
  <si>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</si>
  <si>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</si>
  <si>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 xml:space="preserve">Per Capita Total Debt secured by Ad Valorem Taxation  (required for municipalities, counties, and school districts only) </t>
  </si>
  <si>
    <t>Population of the political subdivision:</t>
  </si>
  <si>
    <t>Source and year of population data:</t>
  </si>
  <si>
    <t>Planning Dept; City of Round Rock 2024</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</si>
  <si>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</si>
  <si>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</si>
  <si>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</si>
  <si>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end of sheet</t>
  </si>
  <si>
    <t>N/A - No Reportable Debt</t>
  </si>
  <si>
    <t>County</t>
  </si>
  <si>
    <t>Not Rated</t>
  </si>
  <si>
    <t>ISD</t>
  </si>
  <si>
    <t>Aaa</t>
  </si>
  <si>
    <t>CCD</t>
  </si>
  <si>
    <t>AA+</t>
  </si>
  <si>
    <t>Water District</t>
  </si>
  <si>
    <t>A</t>
  </si>
  <si>
    <t>Other</t>
  </si>
  <si>
    <t>BBB</t>
  </si>
  <si>
    <t>A1</t>
  </si>
  <si>
    <t>BB</t>
  </si>
  <si>
    <t>A2</t>
  </si>
  <si>
    <t>B</t>
  </si>
  <si>
    <t>A3</t>
  </si>
  <si>
    <t>A−</t>
  </si>
  <si>
    <t>CCC</t>
  </si>
  <si>
    <t>Baa1</t>
  </si>
  <si>
    <t>BBB+</t>
  </si>
  <si>
    <t>CC</t>
  </si>
  <si>
    <t>Baa2</t>
  </si>
  <si>
    <t>C</t>
  </si>
  <si>
    <t>Baa3</t>
  </si>
  <si>
    <t>BBB−</t>
  </si>
  <si>
    <t>D</t>
  </si>
  <si>
    <t>Ba1</t>
  </si>
  <si>
    <t>BB+</t>
  </si>
  <si>
    <t>Ba2</t>
  </si>
  <si>
    <t>Ba3</t>
  </si>
  <si>
    <t>BB−</t>
  </si>
  <si>
    <t>B1</t>
  </si>
  <si>
    <t>B+</t>
  </si>
  <si>
    <t>B2</t>
  </si>
  <si>
    <t>B3</t>
  </si>
  <si>
    <t>B−</t>
  </si>
  <si>
    <t>Caa</t>
  </si>
  <si>
    <t>Ca</t>
  </si>
  <si>
    <t>Protection Pasword:</t>
  </si>
  <si>
    <t>hb1378</t>
  </si>
  <si>
    <t>Additional Notes (optional)</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</si>
  <si>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</si>
  <si>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Optional Reporting</t>
  </si>
  <si>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</si>
  <si>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t>For political subdivisions other than school districts, municipalities and counties</t>
  </si>
  <si>
    <t>Item #</t>
  </si>
  <si>
    <t>Optional Item</t>
  </si>
  <si>
    <t>Instructions</t>
  </si>
  <si>
    <t>References, Local Government Code</t>
  </si>
  <si>
    <t>Response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</si>
  <si>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</si>
  <si>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</si>
  <si>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</si>
  <si>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</si>
  <si>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</si>
  <si>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</si>
  <si>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</si>
  <si>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</si>
  <si>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</si>
  <si>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</si>
  <si>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</si>
  <si>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</si>
  <si>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</si>
  <si>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</si>
  <si>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</si>
  <si>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</si>
  <si>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</si>
  <si>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</si>
  <si>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</si>
  <si>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</si>
  <si>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</si>
  <si>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</si>
  <si>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</si>
  <si>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</si>
  <si>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</si>
  <si>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</si>
  <si>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</si>
  <si>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</si>
  <si>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</si>
  <si>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</si>
  <si>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</si>
  <si>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</si>
  <si>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</si>
  <si>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</si>
  <si>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</si>
  <si>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</si>
  <si>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</si>
  <si>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</si>
  <si>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</si>
  <si>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</si>
  <si>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</si>
  <si>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</si>
  <si>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</si>
  <si>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Instructions and Glossary</t>
  </si>
  <si>
    <t>The tables below provide further guidance on properly completing this report. Please contact the Texas Comptroller's office if you have any further questions, by phone (844) 519-5676; or email Transparency@CPA.texas.gov</t>
  </si>
  <si>
    <t>Tab 1: Contact Information</t>
  </si>
  <si>
    <t>Terms</t>
  </si>
  <si>
    <t xml:space="preserve">Definitions </t>
  </si>
  <si>
    <t>Directions</t>
  </si>
  <si>
    <t>Political Subdivision Name</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</si>
  <si>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</si>
  <si>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</si>
  <si>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</si>
  <si>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Political Subdivision Type</t>
  </si>
  <si>
    <t>Click on the cell to access the drop down menu. Select the appropriate type of political entity from the list. If "other" is selected, the blank cell below it must specify the type. Selecting another entity will black the lower cell out.</t>
  </si>
  <si>
    <t>Does the Political Subdivision have reportable debt?</t>
  </si>
  <si>
    <t>A political subdivision must annually compile and report the required financial information under Local Government Code, Section 140.008. There is not an exception to the filing requirement for a political subdivision with no outstanding debt.</t>
  </si>
  <si>
    <t>Click on the cell to the right to access the drop down menu. Selecting "No" still requires tabs 2 and 3 to be completed. All contact and entity information needs to be completed regardless if there is no reportable debt.</t>
  </si>
  <si>
    <t>Tab 2: Individual Debt Obligations</t>
  </si>
  <si>
    <t>Column</t>
  </si>
  <si>
    <t>column A</t>
  </si>
  <si>
    <t xml:space="preserve">Outstanding debt obligation </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</si>
  <si>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</si>
  <si>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Enter the name of the individual debt obligation or bond series. If the entity has no debt to report, enter "No Reportable Debt" in the first cell below the column title (row 10).</t>
  </si>
  <si>
    <t>140.008(b)(1)(C)</t>
  </si>
  <si>
    <t>column B</t>
  </si>
  <si>
    <t>If debt is conduit or component debt, enter related entity name</t>
  </si>
  <si>
    <t>debt that is not a legal liability of the political subdivision but is secured by another entity, such as an Economic Development Corporation</t>
  </si>
  <si>
    <t>Enter the name of the entity who the debt is issued to on behalf of the political subdivision.</t>
  </si>
  <si>
    <t>N/A</t>
  </si>
  <si>
    <t>column C</t>
  </si>
  <si>
    <t>Principal issued</t>
  </si>
  <si>
    <t>total amount borrowed (par)</t>
  </si>
  <si>
    <t>Enter the amount borrowed for each individual debt obligation or bond series.</t>
  </si>
  <si>
    <t>140.008(b)(1)(G)(i)</t>
  </si>
  <si>
    <t>column D</t>
  </si>
  <si>
    <t>Principal outstanding</t>
  </si>
  <si>
    <t>total amount borrowed (par) of obligation that has yet to be repaid</t>
  </si>
  <si>
    <t xml:space="preserve">Enter the amount borrowed that has yet to be repaid for each individual debt obligation or bond series. </t>
  </si>
  <si>
    <t>column E</t>
  </si>
  <si>
    <t>Combined principal and interest required to pay each outstanding debt obligation on time and in full</t>
  </si>
  <si>
    <t>the total amount borrowed (par) plus the cost of interest for each individual debt obligation or bond series</t>
  </si>
  <si>
    <t>Enter the amount borrowed plus the cost of interest for each individual debt obligation or bond series; total debt service.</t>
  </si>
  <si>
    <t>140.008(b)(1)(E )</t>
  </si>
  <si>
    <t>column F</t>
  </si>
  <si>
    <t>Final maturity date</t>
  </si>
  <si>
    <t>final payment date of individual debt obligation at which point all principal and interest will be paid off</t>
  </si>
  <si>
    <t xml:space="preserve">Enter the date of the final payment of principal and interest for each individual debt obligation. </t>
  </si>
  <si>
    <t>140.008(b)(1)(G)(iii)</t>
  </si>
  <si>
    <t>column G</t>
  </si>
  <si>
    <t>Is the debt secured in any way by ad valorem taxes?</t>
  </si>
  <si>
    <t>indicates which individual debt obligations are in part or whole pledged with property taxes</t>
  </si>
  <si>
    <t>Select "Yes" from the dropdown list if any part of the debt obligation is secured with ad valorem taxes. If not, select "No".</t>
  </si>
  <si>
    <t>140.008(b)(1)(F)</t>
  </si>
  <si>
    <t>column H</t>
  </si>
  <si>
    <t>Total proceeds received</t>
  </si>
  <si>
    <t xml:space="preserve">total assets received from the sale of a new issue of public securities </t>
  </si>
  <si>
    <t xml:space="preserve">Enter the total assets received from the individual debt obligation. </t>
  </si>
  <si>
    <t>140.008(b)(1)(G)(ii)</t>
  </si>
  <si>
    <t>column I</t>
  </si>
  <si>
    <t>Proceeds spent</t>
  </si>
  <si>
    <t>the portion of total proceeds received (column H) that have been spent</t>
  </si>
  <si>
    <t>Enter the portion of the total assets received from the individual debt obligation that have been spent. The spreadsheet automatically calculates this amount.</t>
  </si>
  <si>
    <t>column J</t>
  </si>
  <si>
    <t>Proceeds unspent</t>
  </si>
  <si>
    <t>the portion of total proceeds received that are remaining to be spent</t>
  </si>
  <si>
    <t>Enter the portion of the total assets received from the individual debt obligation that have not been spent. (Formula: subtract column I from column H)</t>
  </si>
  <si>
    <t>column K</t>
  </si>
  <si>
    <t>Official stated purpose for which the debt obligation was authorized</t>
  </si>
  <si>
    <t>The reason for the debt issuance as defined in ballot language if applicable or the Official Statement</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</si>
  <si>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</si>
  <si>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140.008(b)(1)(G)(iv)</t>
  </si>
  <si>
    <t>columns L - Q</t>
  </si>
  <si>
    <t>current credit rating</t>
  </si>
  <si>
    <t>existing rating given by any nationally recognized credit rating organization to debt obligations</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</si>
  <si>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</si>
  <si>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140.008(b)(2)</t>
  </si>
  <si>
    <t>Tab 3: Summary of Debt Obligations</t>
  </si>
  <si>
    <t>Total authorized debt obligations</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</si>
  <si>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</si>
  <si>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 xml:space="preserve">Sum any and all authorized debt obligations. This includes voter-approved and non-voter approved debt obligations. </t>
  </si>
  <si>
    <t>140.008(b)(1)(A), 1201.002</t>
  </si>
  <si>
    <t>Total principal of all outstanding debt obligations</t>
  </si>
  <si>
    <t>Total amount borrowed (par) of all obligations that have yet to be repaid</t>
  </si>
  <si>
    <t xml:space="preserve">Sum the total amount borrowed of all debt obligations that have yet to be repaid. </t>
  </si>
  <si>
    <t xml:space="preserve">140.008(b)(1)(B) </t>
  </si>
  <si>
    <t>Combined principal and interest required to pay all outstanding debt obligations on time and in full</t>
  </si>
  <si>
    <t>Total amount borrowed (par) that has yet to be repaid plus the cost of interest</t>
  </si>
  <si>
    <t xml:space="preserve">Sum the amount borrowed that has yet to be repaid and the cost of interest; total debt service. </t>
  </si>
  <si>
    <t>140.008(b)(1)(D)</t>
  </si>
  <si>
    <t>Total authorized debt obligations secured by ad valorem taxation</t>
  </si>
  <si>
    <t>Total debt obligations secured by a pledge of property taxes</t>
  </si>
  <si>
    <t xml:space="preserve">Sum any and all authorized debt obligations secured in any way by ad valorem taxation. Include combination tax and revenue debt obligations in this total. </t>
  </si>
  <si>
    <t xml:space="preserve">140.008(b)(1)(F) &amp; 140.008(b)(1)(A) </t>
  </si>
  <si>
    <t>Total principal of all outstanding debt obligations secured by ad valorem taxation</t>
  </si>
  <si>
    <t>Total amount borrowed (par) of obligations secured by a pledge of property taxes that have yet to be repaid</t>
  </si>
  <si>
    <t xml:space="preserve">Sum the total amount borrowed of all obligations secured in any way by ad valorem taxation that have yet to be repaid. Include combination tax and revenue debt obligations in this total. </t>
  </si>
  <si>
    <t>140.008(b)(1)(F) &amp; 140.008(b)(1)(B)</t>
  </si>
  <si>
    <t>Combined principal and interest required to pay all outstanding debt obligations secured by ad valorem taxation on time and in full</t>
  </si>
  <si>
    <t>Total amount borrowed (par)of all property tax-secured obligations plus the cost of interest</t>
  </si>
  <si>
    <t xml:space="preserve">Sum the amount borrowed for obligations secured in any way by ad valorem taxation plus debt service costs. Include combination tax and revenue debt obligations in this total.  </t>
  </si>
  <si>
    <t>140.008(b)(1)(F) &amp; 140.008(b)(1)(D)</t>
  </si>
  <si>
    <t>Political subdivision's population</t>
  </si>
  <si>
    <t xml:space="preserve">The denominator used to calculate per capita figures requested on the Summary of Debt Obligations tab. This is a population total for the entity. </t>
  </si>
  <si>
    <t xml:space="preserve">Make sure that the year of the population figures being used match the fiscal year being reporting on.  </t>
  </si>
  <si>
    <t>Source and year of population data</t>
  </si>
  <si>
    <t>The source of population data comprising the denominator of per capita figures.</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</si>
  <si>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</si>
  <si>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</si>
  <si>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</si>
  <si>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</si>
  <si>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 xml:space="preserve">Sum any and all authorized debt obligations secured in any way by ad valorem taxation that have yet to be repaid and divide this by the population of the political subdivision. Include combination tax and revenue debt obligations in this total. </t>
  </si>
  <si>
    <t>140.008(b)(1)(F) &amp; 140.008(b)(1)(A)</t>
  </si>
  <si>
    <t>Total principal of outstanding debt obligations secured by ad valorem taxation as a per capita amount (required for municipalities, counties, and school districts only)</t>
  </si>
  <si>
    <t xml:space="preserve">Total amount borrowed (par) secured by a pledge of property taxes divided by the population of the political subdivision (only school districts, municipalities and counties are required to provide a response to this question).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</si>
  <si>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</si>
  <si>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Combined principal and interest required to pay all outstanding debt obligations secured by ad valorem taxation on time and in full as a per capita amount (required for municipalities, counties, and school districts only)</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</si>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</sst>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4"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98">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1"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wrapText="1"/>
    </xf>
    <xf numFmtId="0" fontId="6" fillId="4" borderId="2" xfId="0" applyFont="1" applyFill="1" applyBorder="1" applyAlignment="1">
      <alignment horizontal="left" vertical="center" wrapText="1"/>
    </xf>
    <xf numFmtId="0" fontId="6" fillId="4" borderId="0" xfId="0" applyFont="1" applyFill="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4" fontId="1" fillId="0" borderId="1" xfId="0" applyNumberFormat="1" applyFont="1" applyBorder="1" applyAlignment="1" applyProtection="1">
      <alignment horizontal="left" vertical="center"/>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14" fontId="5" fillId="0" borderId="1" xfId="1" applyNumberFormat="1" applyBorder="1" applyAlignment="1" applyProtection="1">
      <alignment horizontal="left"/>
      <protection locked="0"/>
    </xf>
    <xf numFmtId="0" fontId="5" fillId="0" borderId="1" xfId="1" applyBorder="1" applyAlignment="1" applyProtection="1">
      <alignment horizontal="left"/>
      <protection locked="0"/>
    </xf>
    <xf numFmtId="0" fontId="1" fillId="0" borderId="0" xfId="0" applyFont="1" applyAlignment="1" applyProtection="1">
      <alignment horizontal="left" vertical="center"/>
      <protection locked="0"/>
    </xf>
    <xf numFmtId="42" fontId="1" fillId="0" borderId="0" xfId="0" applyNumberFormat="1" applyFont="1" applyAlignment="1" applyProtection="1">
      <alignment horizontal="left" vertical="center"/>
      <protection locked="0"/>
    </xf>
    <xf numFmtId="42" fontId="1" fillId="0" borderId="0" xfId="0" applyNumberFormat="1" applyFont="1" applyAlignment="1" applyProtection="1">
      <alignment horizontal="left" vertical="center" wrapText="1"/>
      <protection locked="0"/>
    </xf>
    <xf numFmtId="14" fontId="1" fillId="0" borderId="0" xfId="0" applyNumberFormat="1" applyFont="1" applyAlignment="1" applyProtection="1">
      <alignment horizontal="left" vertical="center"/>
      <protection locked="0"/>
    </xf>
    <xf numFmtId="0" fontId="3" fillId="2" borderId="1" xfId="0" applyFont="1" applyFill="1" applyBorder="1"/>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xf numFmtId="0" fontId="3" fillId="2" borderId="1" xfId="0" applyFont="1" applyFill="1" applyBorder="1"/>
    <xf numFmtId="0" fontId="1" fillId="5" borderId="0" xfId="0" applyFont="1" applyFill="1"/>
    <xf numFmtId="0" fontId="1" fillId="5" borderId="6" xfId="0" applyFont="1" applyFill="1" applyBorder="1"/>
    <xf numFmtId="0" fontId="3" fillId="2" borderId="3" xfId="0" applyFont="1" applyFill="1" applyBorder="1"/>
    <xf numFmtId="0" fontId="3" fillId="2" borderId="4" xfId="0" applyFont="1" applyFill="1" applyBorder="1"/>
    <xf numFmtId="0" fontId="1" fillId="5" borderId="5" xfId="0" applyFont="1" applyFill="1" applyBorder="1"/>
    <xf numFmtId="0" fontId="1" fillId="5" borderId="5" xfId="0" applyFont="1" applyFill="1" applyBorder="1" applyProtection="1">
      <protection locked="0"/>
    </xf>
    <xf numFmtId="0" fontId="1" fillId="5" borderId="0" xfId="0" applyFont="1" applyFill="1" applyProtection="1">
      <protection locked="0"/>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5" xfId="0" applyFont="1" applyFill="1" applyBorder="1" applyAlignment="1">
      <alignment vertical="center"/>
    </xf>
    <xf numFmtId="0" fontId="3" fillId="2" borderId="0" xfId="0" applyFont="1" applyFill="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cellXfs>
  <cellStyles count="2">
    <cellStyle name="Hyperlink" xfId="1" builtinId="8"/>
    <cellStyle name="Normal" xfId="0" builtinId="0"/>
  </cellStyles>
  <dxfs count="9">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mtaylor@roundrocktexas.gov" TargetMode="External"/><Relationship Id="rId1" Type="http://schemas.openxmlformats.org/officeDocument/2006/relationships/hyperlink" Target="http://www.roundrocktexas.gov/"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4.95" customHeight="1" zeroHeight="1" x14ac:dyDescent="0.2"/>
  <cols>
    <col min="1" max="1" width="55.7109375" style="27" customWidth="1"/>
    <col min="2" max="16384" width="9.140625" style="26" hidden="1"/>
  </cols>
  <sheetData>
    <row r="1" spans="1:1" ht="24.6" customHeight="1" x14ac:dyDescent="0.2">
      <c r="A1" s="54" t="s">
        <v>0</v>
      </c>
    </row>
    <row r="2" spans="1:1" ht="24.95" customHeight="1" x14ac:dyDescent="0.2">
      <c r="A2" s="30" t="s">
        <v>1</v>
      </c>
    </row>
    <row r="3" spans="1:1" ht="24.95" customHeight="1" x14ac:dyDescent="0.25">
      <c r="A3" s="28" t="s">
        <v>2</v>
      </c>
    </row>
    <row r="4" spans="1:1" ht="24.95" customHeight="1" x14ac:dyDescent="0.25">
      <c r="A4" s="28" t="s">
        <v>3</v>
      </c>
    </row>
    <row r="5" spans="1:1" ht="24.95" customHeight="1" x14ac:dyDescent="0.25">
      <c r="A5" s="28" t="s">
        <v>4</v>
      </c>
    </row>
    <row r="6" spans="1:1" ht="24.95" customHeight="1" x14ac:dyDescent="0.25">
      <c r="A6" s="28" t="s">
        <v>5</v>
      </c>
    </row>
    <row r="7" spans="1:1" ht="24.95" customHeight="1" x14ac:dyDescent="0.25">
      <c r="A7" s="28" t="s">
        <v>6</v>
      </c>
    </row>
    <row r="8" spans="1:1" ht="24.95" customHeight="1" x14ac:dyDescent="0.25">
      <c r="A8" s="28" t="s">
        <v>7</v>
      </c>
    </row>
    <row r="9" spans="1:1" ht="24.95" customHeight="1" x14ac:dyDescent="0.25">
      <c r="A9" s="29" t="s">
        <v>8</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pageSetUpPr fitToPage="1"/>
  </sheetPr>
  <dimension ref="A1:D31"/>
  <sheetViews>
    <sheetView zoomScale="85" zoomScaleNormal="85" workbookViewId="0">
      <selection activeCell="B5" sqref="B5"/>
    </sheetView>
  </sheetViews>
  <sheetFormatPr defaultColWidth="0" defaultRowHeight="15.75" zeroHeight="1" x14ac:dyDescent="0.25"/>
  <cols>
    <col min="1" max="1" width="56.42578125" style="13" customWidth="1"/>
    <col min="2" max="2" width="61.140625" style="1" customWidth="1"/>
    <col min="3" max="4" width="0" style="1" hidden="1" customWidth="1"/>
    <col min="5" max="16384" width="9.140625" style="1" hidden="1"/>
  </cols>
  <sheetData>
    <row r="1" spans="1:2" s="72" customFormat="1" ht="21.6" customHeight="1" x14ac:dyDescent="0.25">
      <c r="A1" s="72" t="s">
        <v>0</v>
      </c>
    </row>
    <row r="2" spans="1:2" s="66" customFormat="1" ht="21" customHeight="1" x14ac:dyDescent="0.25">
      <c r="A2" s="66" t="s">
        <v>9</v>
      </c>
    </row>
    <row r="3" spans="1:2" s="71" customFormat="1" ht="31.9" customHeight="1" x14ac:dyDescent="0.25">
      <c r="A3" s="69" t="s">
        <v>10</v>
      </c>
      <c r="B3" s="70"/>
    </row>
    <row r="4" spans="1:2" x14ac:dyDescent="0.25">
      <c r="A4" s="31" t="s">
        <v>11</v>
      </c>
      <c r="B4" s="36" t="s">
        <v>12</v>
      </c>
    </row>
    <row r="5" spans="1:2" x14ac:dyDescent="0.25">
      <c r="A5" s="31" t="s">
        <v>13</v>
      </c>
      <c r="B5" s="36" t="s">
        <v>14</v>
      </c>
    </row>
    <row r="6" spans="1:2" x14ac:dyDescent="0.25">
      <c r="A6" s="8" t="s">
        <v>15</v>
      </c>
      <c r="B6" s="37">
        <v>2024</v>
      </c>
    </row>
    <row r="7" spans="1:2" x14ac:dyDescent="0.25">
      <c r="A7" s="8" t="s">
        <v>16</v>
      </c>
      <c r="B7" s="36">
        <v>2024</v>
      </c>
    </row>
    <row r="8" spans="1:2" x14ac:dyDescent="0.25">
      <c r="A8" s="8" t="s">
        <v>17</v>
      </c>
      <c r="B8" s="38">
        <v>45200</v>
      </c>
    </row>
    <row r="9" spans="1:2" x14ac:dyDescent="0.25">
      <c r="A9" s="8" t="s">
        <v>18</v>
      </c>
      <c r="B9" s="32">
        <f>IF(ISBLANK(B8),"",DATE(YEAR(B8)+1,MONTH(B8),DAY(B8)-1))</f>
        <v>45565</v>
      </c>
    </row>
    <row r="10" spans="1:2" x14ac:dyDescent="0.25">
      <c r="A10" s="8" t="s">
        <v>19</v>
      </c>
      <c r="B10" s="59" t="s">
        <v>20</v>
      </c>
    </row>
    <row r="11" spans="1:2" x14ac:dyDescent="0.25">
      <c r="A11" s="8" t="s">
        <v>21</v>
      </c>
      <c r="B11" s="39" t="s">
        <v>22</v>
      </c>
    </row>
    <row r="12" spans="1:2" x14ac:dyDescent="0.25">
      <c r="A12" s="8" t="s">
        <v>23</v>
      </c>
      <c r="B12" s="36"/>
    </row>
    <row r="13" spans="1:2" x14ac:dyDescent="0.25">
      <c r="A13" s="31" t="s">
        <v>24</v>
      </c>
      <c r="B13" s="36" t="s">
        <v>25</v>
      </c>
    </row>
    <row r="14" spans="1:2" s="71" customFormat="1" ht="31.9" customHeight="1" x14ac:dyDescent="0.25">
      <c r="A14" s="69" t="s">
        <v>26</v>
      </c>
      <c r="B14" s="70"/>
    </row>
    <row r="15" spans="1:2" x14ac:dyDescent="0.25">
      <c r="A15" s="11" t="s">
        <v>27</v>
      </c>
      <c r="B15" s="36" t="s">
        <v>28</v>
      </c>
    </row>
    <row r="16" spans="1:2" x14ac:dyDescent="0.25">
      <c r="A16" s="11" t="s">
        <v>29</v>
      </c>
      <c r="B16" s="36" t="s">
        <v>30</v>
      </c>
    </row>
    <row r="17" spans="1:2" x14ac:dyDescent="0.25">
      <c r="A17" s="11" t="s">
        <v>31</v>
      </c>
      <c r="B17" s="39" t="s">
        <v>32</v>
      </c>
    </row>
    <row r="18" spans="1:2" x14ac:dyDescent="0.25">
      <c r="A18" s="11" t="s">
        <v>33</v>
      </c>
      <c r="B18" s="60" t="s">
        <v>34</v>
      </c>
    </row>
    <row r="19" spans="1:2" x14ac:dyDescent="0.25">
      <c r="A19" s="11" t="s">
        <v>35</v>
      </c>
      <c r="B19" s="36" t="s">
        <v>36</v>
      </c>
    </row>
    <row r="20" spans="1:2" x14ac:dyDescent="0.25">
      <c r="A20" s="11" t="s">
        <v>37</v>
      </c>
      <c r="B20" s="36"/>
    </row>
    <row r="21" spans="1:2" x14ac:dyDescent="0.25">
      <c r="A21" s="11" t="s">
        <v>38</v>
      </c>
      <c r="B21" s="36" t="s">
        <v>39</v>
      </c>
    </row>
    <row r="22" spans="1:2" x14ac:dyDescent="0.25">
      <c r="A22" s="11" t="s">
        <v>40</v>
      </c>
      <c r="B22" s="40">
        <v>78664</v>
      </c>
    </row>
    <row r="23" spans="1:2" x14ac:dyDescent="0.25">
      <c r="A23" s="11" t="s">
        <v>41</v>
      </c>
      <c r="B23" s="36" t="s">
        <v>42</v>
      </c>
    </row>
    <row r="24" spans="1:2" x14ac:dyDescent="0.25">
      <c r="A24" s="11" t="s">
        <v>43</v>
      </c>
      <c r="B24" s="36" t="s">
        <v>25</v>
      </c>
    </row>
    <row r="25" spans="1:2" x14ac:dyDescent="0.25">
      <c r="A25" s="11" t="s">
        <v>44</v>
      </c>
      <c r="B25" s="36"/>
    </row>
    <row r="26" spans="1:2" x14ac:dyDescent="0.25">
      <c r="A26" s="11" t="s">
        <v>45</v>
      </c>
      <c r="B26" s="36"/>
    </row>
    <row r="27" spans="1:2" x14ac:dyDescent="0.25">
      <c r="A27" s="11" t="s">
        <v>46</v>
      </c>
      <c r="B27" s="36"/>
    </row>
    <row r="28" spans="1:2" x14ac:dyDescent="0.25">
      <c r="A28" s="11" t="s">
        <v>47</v>
      </c>
      <c r="B28" s="36"/>
    </row>
    <row r="29" spans="1:2" x14ac:dyDescent="0.25">
      <c r="A29" s="11" t="s">
        <v>48</v>
      </c>
      <c r="B29" s="36"/>
    </row>
    <row r="30" spans="1:2" s="67" customFormat="1" ht="15" x14ac:dyDescent="0.25">
      <c r="A30" s="67" t="s">
        <v>1</v>
      </c>
    </row>
    <row r="31" spans="1:2" s="68" customFormat="1" x14ac:dyDescent="0.25">
      <c r="A31" s="68" t="s">
        <v>8</v>
      </c>
    </row>
  </sheetData>
  <mergeCells count="6">
    <mergeCell ref="A2:XFD2"/>
    <mergeCell ref="A30:XFD30"/>
    <mergeCell ref="A31:XFD31"/>
    <mergeCell ref="A3:XFD3"/>
    <mergeCell ref="A1:XFD1"/>
    <mergeCell ref="A14:XFD14"/>
  </mergeCells>
  <conditionalFormatting sqref="B6">
    <cfRule type="expression" dxfId="8" priority="3">
      <formula>$B$5="Other"</formula>
    </cfRule>
    <cfRule type="expression" dxfId="7" priority="4">
      <formula>$B$5="(select)"</formula>
    </cfRule>
  </conditionalFormatting>
  <conditionalFormatting sqref="B9">
    <cfRule type="expression" dxfId="6" priority="1">
      <formula>$B$8=""</formula>
    </cfRule>
    <cfRule type="cellIs" dxfId="5" priority="2" operator="greaterThan">
      <formula>TODAY()</formula>
    </cfRule>
  </conditionalFormatting>
  <conditionalFormatting sqref="B25:B29">
    <cfRule type="expression" dxfId="4" priority="5">
      <formula>$B$24="Yes"</formula>
    </cfRule>
  </conditionalFormatting>
  <dataValidations xWindow="355" yWindow="483" count="21">
    <dataValidation allowBlank="1" showInputMessage="1" showErrorMessage="1" prompt="Please enter  Political Subdivision Name here" sqref="B4" xr:uid="{2CEC0B77-6CD5-4215-97F1-80F3F0BE7953}"/>
    <dataValidation allowBlank="1" showInputMessage="1" showErrorMessage="1" prompt="if selected other in the above field, enter subdivision type here" sqref="B6" xr:uid="{5A3ABF39-A4E6-461A-B93D-E7FF6F9084E5}"/>
    <dataValidation allowBlank="1" showInputMessage="1" showErrorMessage="1" prompt="please enter a date with MM/DD/YYYY format" sqref="B8" xr:uid="{DD47C3BD-AC16-4B16-94F9-18D2A16CD72C}"/>
    <dataValidation allowBlank="1" showInputMessage="1" showErrorMessage="1" prompt="This valu is auto generated" sqref="A9" xr:uid="{A6B51083-9388-4DAB-A169-1191CB9241DC}"/>
    <dataValidation allowBlank="1" showInputMessage="1" showErrorMessage="1" prompt="please enter a value, is required" sqref="B11" xr:uid="{EE2ED720-3220-4987-856E-FCDA7DD95BE0}"/>
    <dataValidation allowBlank="1" showInputMessage="1" showErrorMessage="1" prompt="optional" sqref="B12 B10" xr:uid="{24933920-A1B9-4B30-8068-001AB68CD60B}"/>
    <dataValidation allowBlank="1" showInputMessage="1" showErrorMessage="1" error="Please enter contact name, is required" prompt="required, please enter name" sqref="B15" xr:uid="{A6E03670-224A-4E2B-91A6-4E272D16E494}"/>
    <dataValidation allowBlank="1" showInputMessage="1" showErrorMessage="1" error="please enter title, is required" prompt="is required, please enter title" sqref="B16" xr:uid="{7D80659C-C446-4688-BFD9-8D69A0A46CCA}"/>
    <dataValidation allowBlank="1" showInputMessage="1" showErrorMessage="1" error="please enter phone number, is required" prompt="please enter phone number, is required field" sqref="B17" xr:uid="{478C3F98-A443-4C89-B0C2-D54337323CA2}"/>
    <dataValidation allowBlank="1" showInputMessage="1" showErrorMessage="1" error="please enter address, is required" prompt="please enter address, is required field" sqref="B19" xr:uid="{633AE5DD-4B26-4366-A57B-A38929C55737}"/>
    <dataValidation allowBlank="1" showInputMessage="1" showErrorMessage="1" error="enter city, is required" prompt="please enter city, is required field" sqref="B21" xr:uid="{CBD77E56-82D4-43DB-8EF2-D10BBA2B61D6}"/>
    <dataValidation allowBlank="1" showInputMessage="1" showErrorMessage="1" error="enter Zip, is required" prompt="please enter zip, is required field" sqref="B22" xr:uid="{166E5225-6B7A-46F1-9438-0861D2513C7C}"/>
    <dataValidation allowBlank="1" showInputMessage="1" showErrorMessage="1" error="enter county, is required" prompt="please enter county, is required field" sqref="B23" xr:uid="{D505BFFB-5B8E-4F66-9707-2E0AD72DE685}"/>
    <dataValidation allowBlank="1" showInputMessage="1" showErrorMessage="1" prompt="please enter address, is required field" sqref="B18" xr:uid="{B865634D-CA5B-4BD1-B12F-C0446B296346}"/>
    <dataValidation allowBlank="1" showInputMessage="1" showErrorMessage="1" prompt="optional address line 2" sqref="B20" xr:uid="{9E3EA41B-688D-4FB1-BC0B-553938CEC36D}"/>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 ref="B10" r:id="rId1" xr:uid="{599E2ED7-082A-44E2-975A-87E2765165A2}"/>
    <hyperlink ref="B18" r:id="rId2" xr:uid="{D6D509AD-E4BD-476F-8A18-B88ABD15D65C}"/>
  </hyperlinks>
  <pageMargins left="0.25" right="0.25" top="0.75" bottom="0.75" header="0.3" footer="0.3"/>
  <pageSetup scale="86" fitToHeight="0" orientation="portrait" verticalDpi="598" r:id="rId3"/>
  <extLst>
    <ext xmlns:x14="http://schemas.microsoft.com/office/spreadsheetml/2009/9/main" uri="{CCE6A557-97BC-4b89-ADB6-D9C93CAAB3DF}">
      <x14:dataValidations xmlns:xm="http://schemas.microsoft.com/office/excel/2006/main" xWindow="355" yWindow="483" count="4">
        <x14:dataValidation type="list" allowBlank="1" showInputMessage="1" showErrorMessage="1" prompt="please select from dropdown menu, press alt + down arrow to expand" xr:uid="{00000000-0002-0000-0100-000000000000}">
          <x14:formula1>
            <xm:f>Hide!$A$1:$A$3</xm:f>
          </x14:formula1>
          <xm:sqref>B24</xm:sqref>
        </x14:dataValidation>
        <x14:dataValidation type="list" allowBlank="1" showInputMessage="1" showErrorMessage="1" prompt="plese select a value from drop down menu" xr:uid="{00000000-0002-0000-0100-000001000000}">
          <x14:formula1>
            <xm:f>Hide!$B$1:$B$7</xm:f>
          </x14:formula1>
          <xm:sqref>B5</xm:sqref>
        </x14:dataValidation>
        <x14:dataValidation type="list" allowBlank="1" showInputMessage="1" showErrorMessage="1" prompt="select an year" xr:uid="{00000000-0002-0000-0100-000002000000}">
          <x14:formula1>
            <xm:f>Hide!$C$1:$C$10</xm:f>
          </x14:formula1>
          <xm:sqref>B7</xm:sqref>
        </x14:dataValidation>
        <x14:dataValidation type="list" errorStyle="warning" allowBlank="1" showInputMessage="1" showErrorMessage="1" promptTitle="Reportable Debt" prompt="If you select No,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pageSetUpPr fitToPage="1"/>
  </sheetPr>
  <dimension ref="A1:S112"/>
  <sheetViews>
    <sheetView tabSelected="1" zoomScale="85" zoomScaleNormal="85" workbookViewId="0">
      <pane xSplit="3" ySplit="8" topLeftCell="D9" activePane="bottomRight" state="frozen"/>
      <selection pane="topRight" activeCell="D1" sqref="D1"/>
      <selection pane="bottomLeft" activeCell="A9" sqref="A9"/>
      <selection pane="bottomRight" activeCell="I20" sqref="I20"/>
    </sheetView>
  </sheetViews>
  <sheetFormatPr defaultColWidth="0" defaultRowHeight="15.75" zeroHeight="1" x14ac:dyDescent="0.25"/>
  <cols>
    <col min="1" max="1" width="39.42578125" style="1" customWidth="1"/>
    <col min="2" max="2" width="28.7109375" style="1" customWidth="1"/>
    <col min="3" max="3" width="18.85546875" style="4" bestFit="1" customWidth="1"/>
    <col min="4" max="4" width="24.7109375" style="4" bestFit="1" customWidth="1"/>
    <col min="5" max="5" width="30.85546875" style="4" customWidth="1"/>
    <col min="6" max="6" width="18.5703125" style="5" bestFit="1" customWidth="1"/>
    <col min="7" max="7" width="22.140625" style="1" customWidth="1"/>
    <col min="8" max="8" width="17.85546875" style="4" bestFit="1" customWidth="1"/>
    <col min="9" max="9" width="17.85546875" style="4" customWidth="1"/>
    <col min="10" max="10" width="16.7109375" style="4" customWidth="1"/>
    <col min="11" max="11" width="32.140625" style="6" customWidth="1"/>
    <col min="12" max="12" width="22.7109375" style="1" customWidth="1"/>
    <col min="13" max="16" width="10.7109375" style="1" customWidth="1"/>
    <col min="17" max="17" width="13.28515625" style="1" customWidth="1"/>
    <col min="18" max="18" width="23.7109375" style="1" customWidth="1"/>
    <col min="19" max="19" width="29.7109375" style="1" customWidth="1"/>
    <col min="20" max="16384" width="9.140625" style="1" hidden="1"/>
  </cols>
  <sheetData>
    <row r="1" spans="1:19" s="74" customFormat="1" ht="21.6" customHeight="1" x14ac:dyDescent="0.25">
      <c r="A1" s="74" t="s">
        <v>0</v>
      </c>
    </row>
    <row r="2" spans="1:19" s="77" customFormat="1" ht="21.6" customHeight="1" x14ac:dyDescent="0.25">
      <c r="A2" s="75" t="s">
        <v>49</v>
      </c>
      <c r="B2" s="76"/>
      <c r="C2" s="76"/>
      <c r="D2" s="76"/>
      <c r="E2" s="76"/>
      <c r="F2" s="76"/>
      <c r="G2" s="76"/>
      <c r="H2" s="76"/>
      <c r="I2" s="76"/>
      <c r="J2" s="76"/>
      <c r="K2" s="76"/>
      <c r="L2" s="76"/>
      <c r="M2" s="76"/>
      <c r="N2" s="76"/>
      <c r="O2" s="76"/>
      <c r="P2" s="76"/>
      <c r="Q2" s="76"/>
      <c r="R2" s="76"/>
      <c r="S2" s="76"/>
    </row>
    <row r="3" spans="1:19" s="78" customFormat="1" x14ac:dyDescent="0.25">
      <c r="A3" s="8" t="s">
        <v>50</v>
      </c>
      <c r="B3" s="33" t="str">
        <f>IF('1 - Contact Information'!B4="","",'1 - Contact Information'!B4)</f>
        <v>City of Round Rock</v>
      </c>
      <c r="C3" s="82"/>
    </row>
    <row r="4" spans="1:19" s="84" customFormat="1" x14ac:dyDescent="0.25">
      <c r="A4" s="8" t="s">
        <v>51</v>
      </c>
      <c r="B4" s="34">
        <f>IF('1 - Contact Information'!B7="","",'1 - Contact Information'!B7)</f>
        <v>2024</v>
      </c>
      <c r="C4" s="83"/>
    </row>
    <row r="5" spans="1:19" s="78" customFormat="1" ht="30.6" customHeight="1" x14ac:dyDescent="0.25">
      <c r="A5" s="78" t="s">
        <v>52</v>
      </c>
    </row>
    <row r="6" spans="1:19" s="78" customFormat="1" x14ac:dyDescent="0.25">
      <c r="A6" s="79" t="s">
        <v>53</v>
      </c>
      <c r="B6" s="79"/>
      <c r="C6" s="79"/>
      <c r="D6" s="79"/>
      <c r="E6" s="79"/>
      <c r="F6" s="79"/>
      <c r="G6" s="79"/>
      <c r="H6" s="79"/>
      <c r="I6" s="79"/>
      <c r="J6" s="79"/>
      <c r="K6" s="79"/>
      <c r="L6" s="79"/>
      <c r="M6" s="79"/>
      <c r="N6" s="79"/>
      <c r="O6" s="79"/>
      <c r="P6" s="79"/>
      <c r="Q6" s="79"/>
      <c r="R6" s="79"/>
      <c r="S6" s="79"/>
    </row>
    <row r="7" spans="1:19" s="80" customFormat="1" ht="36" customHeight="1" x14ac:dyDescent="0.25">
      <c r="A7" s="80" t="s">
        <v>54</v>
      </c>
      <c r="B7" s="81"/>
      <c r="C7" s="81"/>
      <c r="D7" s="81"/>
      <c r="E7" s="81"/>
      <c r="F7" s="81"/>
      <c r="G7" s="81"/>
      <c r="H7" s="81"/>
      <c r="I7" s="81"/>
      <c r="J7" s="81"/>
      <c r="K7" s="81"/>
      <c r="L7" s="81"/>
      <c r="M7" s="81"/>
      <c r="N7" s="81"/>
      <c r="O7" s="81"/>
      <c r="P7" s="81"/>
      <c r="Q7" s="81"/>
      <c r="R7" s="81"/>
      <c r="S7" s="81"/>
    </row>
    <row r="8" spans="1:19" s="18" customFormat="1" ht="78.75" x14ac:dyDescent="0.25">
      <c r="A8" s="55" t="s">
        <v>55</v>
      </c>
      <c r="B8" s="56" t="s">
        <v>56</v>
      </c>
      <c r="C8" s="55" t="s">
        <v>57</v>
      </c>
      <c r="D8" s="55" t="s">
        <v>58</v>
      </c>
      <c r="E8" s="56" t="s">
        <v>59</v>
      </c>
      <c r="F8" s="56" t="s">
        <v>60</v>
      </c>
      <c r="G8" s="56" t="s">
        <v>61</v>
      </c>
      <c r="H8" s="56" t="s">
        <v>62</v>
      </c>
      <c r="I8" s="56" t="s">
        <v>63</v>
      </c>
      <c r="J8" s="56" t="s">
        <v>64</v>
      </c>
      <c r="K8" s="56" t="s">
        <v>65</v>
      </c>
      <c r="L8" s="56" t="s">
        <v>66</v>
      </c>
      <c r="M8" s="55" t="s">
        <v>67</v>
      </c>
      <c r="N8" s="55" t="s">
        <v>68</v>
      </c>
      <c r="O8" s="55" t="s">
        <v>69</v>
      </c>
      <c r="P8" s="55" t="s">
        <v>70</v>
      </c>
      <c r="Q8" s="56" t="s">
        <v>71</v>
      </c>
      <c r="R8" s="17" t="s">
        <v>72</v>
      </c>
      <c r="S8" s="17" t="s">
        <v>73</v>
      </c>
    </row>
    <row r="9" spans="1:19" s="2" customFormat="1" ht="78.75" x14ac:dyDescent="0.25">
      <c r="A9" s="41" t="s">
        <v>74</v>
      </c>
      <c r="B9" s="42"/>
      <c r="C9" s="43">
        <v>8615000</v>
      </c>
      <c r="D9" s="43">
        <v>0</v>
      </c>
      <c r="E9" s="44">
        <v>0</v>
      </c>
      <c r="F9" s="45">
        <v>45519</v>
      </c>
      <c r="G9" s="42" t="s">
        <v>25</v>
      </c>
      <c r="H9" s="44">
        <v>8615552.0999999996</v>
      </c>
      <c r="I9" s="44">
        <v>8615552.0999999996</v>
      </c>
      <c r="J9" s="44">
        <f>H9-I9</f>
        <v>0</v>
      </c>
      <c r="K9" s="42" t="s">
        <v>75</v>
      </c>
      <c r="L9" s="42" t="s">
        <v>25</v>
      </c>
      <c r="M9" s="41" t="s">
        <v>76</v>
      </c>
      <c r="N9" s="41" t="s">
        <v>77</v>
      </c>
      <c r="O9" s="42" t="s">
        <v>78</v>
      </c>
      <c r="P9" s="42" t="s">
        <v>78</v>
      </c>
      <c r="Q9" s="42"/>
      <c r="R9" s="41"/>
      <c r="S9" s="41"/>
    </row>
    <row r="10" spans="1:19" s="3" customFormat="1" ht="110.25" x14ac:dyDescent="0.25">
      <c r="A10" s="41" t="s">
        <v>79</v>
      </c>
      <c r="B10" s="41"/>
      <c r="C10" s="43">
        <v>66885000</v>
      </c>
      <c r="D10" s="43">
        <v>5265000</v>
      </c>
      <c r="E10" s="44">
        <v>5519812.5</v>
      </c>
      <c r="F10" s="45">
        <v>46249</v>
      </c>
      <c r="G10" s="42" t="s">
        <v>25</v>
      </c>
      <c r="H10" s="44">
        <v>71257861.310000002</v>
      </c>
      <c r="I10" s="44">
        <v>71257861.310000002</v>
      </c>
      <c r="J10" s="44">
        <f t="shared" ref="J10:J37" si="0">H10-I10</f>
        <v>0</v>
      </c>
      <c r="K10" s="42" t="s">
        <v>80</v>
      </c>
      <c r="L10" s="42" t="s">
        <v>25</v>
      </c>
      <c r="M10" s="41" t="s">
        <v>76</v>
      </c>
      <c r="N10" s="41" t="s">
        <v>77</v>
      </c>
      <c r="O10" s="42"/>
      <c r="P10" s="42"/>
      <c r="Q10" s="42"/>
      <c r="R10" s="41"/>
      <c r="S10" s="41"/>
    </row>
    <row r="11" spans="1:19" s="3" customFormat="1" ht="315.75" customHeight="1" x14ac:dyDescent="0.25">
      <c r="A11" s="41" t="s">
        <v>81</v>
      </c>
      <c r="B11" s="41"/>
      <c r="C11" s="43">
        <v>27270000</v>
      </c>
      <c r="D11" s="43">
        <v>4620000</v>
      </c>
      <c r="E11" s="44">
        <v>5199525</v>
      </c>
      <c r="F11" s="45">
        <v>47710</v>
      </c>
      <c r="G11" s="42" t="s">
        <v>25</v>
      </c>
      <c r="H11" s="44">
        <v>28158384.27</v>
      </c>
      <c r="I11" s="44">
        <v>28158384.27</v>
      </c>
      <c r="J11" s="44">
        <f t="shared" si="0"/>
        <v>0</v>
      </c>
      <c r="K11" s="42" t="s">
        <v>82</v>
      </c>
      <c r="L11" s="42" t="s">
        <v>25</v>
      </c>
      <c r="M11" s="41" t="s">
        <v>76</v>
      </c>
      <c r="N11" s="41" t="s">
        <v>77</v>
      </c>
      <c r="O11" s="42"/>
      <c r="P11" s="42"/>
      <c r="Q11" s="42"/>
      <c r="R11" s="41"/>
      <c r="S11" s="41"/>
    </row>
    <row r="12" spans="1:19" s="3" customFormat="1" ht="94.5" x14ac:dyDescent="0.25">
      <c r="A12" s="41" t="s">
        <v>83</v>
      </c>
      <c r="B12" s="41"/>
      <c r="C12" s="43">
        <v>32465000</v>
      </c>
      <c r="D12" s="43">
        <v>2160000</v>
      </c>
      <c r="E12" s="44">
        <v>2268000</v>
      </c>
      <c r="F12" s="45">
        <v>45884</v>
      </c>
      <c r="G12" s="42" t="s">
        <v>25</v>
      </c>
      <c r="H12" s="44">
        <v>37423666.630000003</v>
      </c>
      <c r="I12" s="44">
        <v>37423666.630000003</v>
      </c>
      <c r="J12" s="44">
        <f>H12-I12</f>
        <v>0</v>
      </c>
      <c r="K12" s="42" t="s">
        <v>84</v>
      </c>
      <c r="L12" s="42" t="s">
        <v>25</v>
      </c>
      <c r="M12" s="41" t="s">
        <v>76</v>
      </c>
      <c r="N12" s="41" t="s">
        <v>77</v>
      </c>
      <c r="O12" s="42"/>
      <c r="P12" s="42"/>
      <c r="Q12" s="42"/>
      <c r="R12" s="41"/>
      <c r="S12" s="41"/>
    </row>
    <row r="13" spans="1:19" s="3" customFormat="1" ht="94.5" x14ac:dyDescent="0.25">
      <c r="A13" s="41" t="s">
        <v>85</v>
      </c>
      <c r="B13" s="41"/>
      <c r="C13" s="43">
        <v>6995000</v>
      </c>
      <c r="D13" s="43">
        <v>2695000</v>
      </c>
      <c r="E13" s="44">
        <v>3122550</v>
      </c>
      <c r="F13" s="45">
        <v>48441</v>
      </c>
      <c r="G13" s="42" t="s">
        <v>25</v>
      </c>
      <c r="H13" s="44">
        <v>7569817.5300000003</v>
      </c>
      <c r="I13" s="44">
        <v>7569817.5300000003</v>
      </c>
      <c r="J13" s="44">
        <f>H13-I13</f>
        <v>0</v>
      </c>
      <c r="K13" s="42" t="s">
        <v>84</v>
      </c>
      <c r="L13" s="42" t="s">
        <v>25</v>
      </c>
      <c r="M13" s="41" t="s">
        <v>76</v>
      </c>
      <c r="N13" s="41" t="s">
        <v>77</v>
      </c>
      <c r="O13" s="42"/>
      <c r="P13" s="42"/>
      <c r="Q13" s="42"/>
      <c r="R13" s="41"/>
      <c r="S13" s="41"/>
    </row>
    <row r="14" spans="1:19" s="3" customFormat="1" ht="94.5" x14ac:dyDescent="0.25">
      <c r="A14" s="41" t="s">
        <v>86</v>
      </c>
      <c r="B14" s="41"/>
      <c r="C14" s="43">
        <v>28585000</v>
      </c>
      <c r="D14" s="43">
        <v>25240000</v>
      </c>
      <c r="E14" s="44">
        <v>36366537.5</v>
      </c>
      <c r="F14" s="45">
        <v>52093</v>
      </c>
      <c r="G14" s="42" t="s">
        <v>25</v>
      </c>
      <c r="H14" s="44">
        <v>31053112.280000001</v>
      </c>
      <c r="I14" s="44">
        <v>31053112.280000001</v>
      </c>
      <c r="J14" s="44">
        <f t="shared" si="0"/>
        <v>0</v>
      </c>
      <c r="K14" s="42" t="s">
        <v>87</v>
      </c>
      <c r="L14" s="42" t="s">
        <v>25</v>
      </c>
      <c r="M14" s="41" t="s">
        <v>76</v>
      </c>
      <c r="N14" s="41" t="s">
        <v>77</v>
      </c>
      <c r="O14" s="42"/>
      <c r="P14" s="42"/>
      <c r="Q14" s="42"/>
      <c r="R14" s="41"/>
      <c r="S14" s="41"/>
    </row>
    <row r="15" spans="1:19" s="3" customFormat="1" ht="237" customHeight="1" x14ac:dyDescent="0.25">
      <c r="A15" s="41" t="s">
        <v>88</v>
      </c>
      <c r="B15" s="41"/>
      <c r="C15" s="43">
        <v>6915000</v>
      </c>
      <c r="D15" s="43">
        <v>5775000</v>
      </c>
      <c r="E15" s="44">
        <v>7374725</v>
      </c>
      <c r="F15" s="45">
        <v>50632</v>
      </c>
      <c r="G15" s="42" t="s">
        <v>25</v>
      </c>
      <c r="H15" s="44">
        <v>7084412.0499999998</v>
      </c>
      <c r="I15" s="44">
        <v>7084412.0499999998</v>
      </c>
      <c r="J15" s="44">
        <f t="shared" si="0"/>
        <v>0</v>
      </c>
      <c r="K15" s="42" t="s">
        <v>89</v>
      </c>
      <c r="L15" s="42" t="s">
        <v>25</v>
      </c>
      <c r="M15" s="41" t="s">
        <v>76</v>
      </c>
      <c r="N15" s="41" t="s">
        <v>77</v>
      </c>
      <c r="O15" s="42"/>
      <c r="P15" s="42"/>
      <c r="Q15" s="42"/>
      <c r="R15" s="41"/>
      <c r="S15" s="41"/>
    </row>
    <row r="16" spans="1:19" s="3" customFormat="1" ht="94.5" x14ac:dyDescent="0.25">
      <c r="A16" s="41" t="s">
        <v>90</v>
      </c>
      <c r="B16" s="41"/>
      <c r="C16" s="43">
        <v>12210000</v>
      </c>
      <c r="D16" s="43">
        <v>5070000</v>
      </c>
      <c r="E16" s="44">
        <v>5585500</v>
      </c>
      <c r="F16" s="45">
        <v>46614</v>
      </c>
      <c r="G16" s="42" t="s">
        <v>25</v>
      </c>
      <c r="H16" s="44">
        <v>13729913.5</v>
      </c>
      <c r="I16" s="44">
        <v>13729913.5</v>
      </c>
      <c r="J16" s="44">
        <f t="shared" si="0"/>
        <v>0</v>
      </c>
      <c r="K16" s="42" t="s">
        <v>84</v>
      </c>
      <c r="L16" s="42" t="s">
        <v>25</v>
      </c>
      <c r="M16" s="41" t="s">
        <v>76</v>
      </c>
      <c r="N16" s="41" t="s">
        <v>77</v>
      </c>
      <c r="O16" s="42"/>
      <c r="P16" s="42"/>
      <c r="Q16" s="42"/>
      <c r="R16" s="41"/>
      <c r="S16" s="41"/>
    </row>
    <row r="17" spans="1:19" s="3" customFormat="1" ht="409.5" x14ac:dyDescent="0.25">
      <c r="A17" s="41" t="s">
        <v>91</v>
      </c>
      <c r="B17" s="41"/>
      <c r="C17" s="43">
        <v>27250000</v>
      </c>
      <c r="D17" s="43">
        <v>24330000</v>
      </c>
      <c r="E17" s="44">
        <v>36231500</v>
      </c>
      <c r="F17" s="45">
        <v>52824</v>
      </c>
      <c r="G17" s="42" t="s">
        <v>25</v>
      </c>
      <c r="H17" s="44">
        <v>30151928.899999999</v>
      </c>
      <c r="I17" s="44">
        <v>30151928.899999999</v>
      </c>
      <c r="J17" s="44">
        <f t="shared" si="0"/>
        <v>0</v>
      </c>
      <c r="K17" s="42" t="s">
        <v>92</v>
      </c>
      <c r="L17" s="42" t="s">
        <v>25</v>
      </c>
      <c r="M17" s="41" t="s">
        <v>76</v>
      </c>
      <c r="N17" s="41" t="s">
        <v>77</v>
      </c>
      <c r="O17" s="42"/>
      <c r="P17" s="42"/>
      <c r="Q17" s="42"/>
      <c r="R17" s="41"/>
      <c r="S17" s="41"/>
    </row>
    <row r="18" spans="1:19" s="3" customFormat="1" ht="63" x14ac:dyDescent="0.25">
      <c r="A18" s="41" t="s">
        <v>93</v>
      </c>
      <c r="B18" s="41"/>
      <c r="C18" s="43">
        <v>6980000</v>
      </c>
      <c r="D18" s="43">
        <v>1115000</v>
      </c>
      <c r="E18" s="44">
        <v>1142043.5</v>
      </c>
      <c r="F18" s="45">
        <v>46614</v>
      </c>
      <c r="G18" s="42" t="s">
        <v>25</v>
      </c>
      <c r="H18" s="44">
        <v>6980000</v>
      </c>
      <c r="I18" s="44">
        <v>6980000</v>
      </c>
      <c r="J18" s="44">
        <f t="shared" si="0"/>
        <v>0</v>
      </c>
      <c r="K18" s="42" t="s">
        <v>94</v>
      </c>
      <c r="L18" s="42" t="s">
        <v>25</v>
      </c>
      <c r="M18" s="41" t="s">
        <v>76</v>
      </c>
      <c r="N18" s="41" t="s">
        <v>77</v>
      </c>
      <c r="O18" s="42"/>
      <c r="P18" s="42"/>
      <c r="Q18" s="42"/>
      <c r="R18" s="41"/>
      <c r="S18" s="41"/>
    </row>
    <row r="19" spans="1:19" s="3" customFormat="1" ht="409.5" x14ac:dyDescent="0.25">
      <c r="A19" s="41" t="s">
        <v>95</v>
      </c>
      <c r="B19" s="41"/>
      <c r="C19" s="43">
        <v>30000000</v>
      </c>
      <c r="D19" s="43">
        <v>24835000</v>
      </c>
      <c r="E19" s="44">
        <v>26972519.5</v>
      </c>
      <c r="F19" s="45">
        <v>48441</v>
      </c>
      <c r="G19" s="42" t="s">
        <v>25</v>
      </c>
      <c r="H19" s="44">
        <v>30000000</v>
      </c>
      <c r="I19" s="44">
        <v>30000000</v>
      </c>
      <c r="J19" s="44">
        <f t="shared" si="0"/>
        <v>0</v>
      </c>
      <c r="K19" s="42" t="s">
        <v>96</v>
      </c>
      <c r="L19" s="42" t="s">
        <v>25</v>
      </c>
      <c r="M19" s="41" t="s">
        <v>76</v>
      </c>
      <c r="N19" s="41" t="s">
        <v>77</v>
      </c>
      <c r="O19" s="42"/>
      <c r="P19" s="42"/>
      <c r="Q19" s="42"/>
      <c r="R19" s="41"/>
      <c r="S19" s="41"/>
    </row>
    <row r="20" spans="1:19" s="3" customFormat="1" ht="409.5" x14ac:dyDescent="0.25">
      <c r="A20" s="41" t="s">
        <v>97</v>
      </c>
      <c r="B20" s="41"/>
      <c r="C20" s="43">
        <v>27460000</v>
      </c>
      <c r="D20" s="43">
        <v>25960000</v>
      </c>
      <c r="E20" s="44">
        <v>33865900</v>
      </c>
      <c r="F20" s="45">
        <v>53554</v>
      </c>
      <c r="G20" s="42" t="s">
        <v>25</v>
      </c>
      <c r="H20" s="44">
        <v>30147341.789999999</v>
      </c>
      <c r="I20" s="44">
        <v>30147341.789999999</v>
      </c>
      <c r="J20" s="44">
        <f t="shared" si="0"/>
        <v>0</v>
      </c>
      <c r="K20" s="42" t="s">
        <v>98</v>
      </c>
      <c r="L20" s="42" t="s">
        <v>25</v>
      </c>
      <c r="M20" s="41" t="s">
        <v>76</v>
      </c>
      <c r="N20" s="41" t="s">
        <v>77</v>
      </c>
      <c r="O20" s="42"/>
      <c r="P20" s="42"/>
      <c r="Q20" s="42"/>
      <c r="R20" s="41"/>
      <c r="S20" s="41"/>
    </row>
    <row r="21" spans="1:19" s="3" customFormat="1" ht="409.5" x14ac:dyDescent="0.25">
      <c r="A21" s="41" t="s">
        <v>99</v>
      </c>
      <c r="B21" s="41"/>
      <c r="C21" s="43">
        <v>13745000</v>
      </c>
      <c r="D21" s="43">
        <v>12695000</v>
      </c>
      <c r="E21" s="44">
        <v>16133750</v>
      </c>
      <c r="F21" s="45">
        <v>53554</v>
      </c>
      <c r="G21" s="42" t="s">
        <v>25</v>
      </c>
      <c r="H21" s="44">
        <v>15100688.279999999</v>
      </c>
      <c r="I21" s="44">
        <v>15100688.279999999</v>
      </c>
      <c r="J21" s="44">
        <f t="shared" si="0"/>
        <v>0</v>
      </c>
      <c r="K21" s="42" t="s">
        <v>100</v>
      </c>
      <c r="L21" s="42" t="s">
        <v>25</v>
      </c>
      <c r="M21" s="41" t="s">
        <v>76</v>
      </c>
      <c r="N21" s="41" t="s">
        <v>77</v>
      </c>
      <c r="O21" s="42"/>
      <c r="P21" s="42"/>
      <c r="Q21" s="42"/>
      <c r="R21" s="41"/>
      <c r="S21" s="41"/>
    </row>
    <row r="22" spans="1:19" s="3" customFormat="1" ht="409.5" x14ac:dyDescent="0.25">
      <c r="A22" s="41" t="s">
        <v>101</v>
      </c>
      <c r="B22" s="41"/>
      <c r="C22" s="43">
        <v>13810000</v>
      </c>
      <c r="D22" s="43">
        <v>12670000</v>
      </c>
      <c r="E22" s="44">
        <v>16208850</v>
      </c>
      <c r="F22" s="45">
        <v>53554</v>
      </c>
      <c r="G22" s="42" t="s">
        <v>25</v>
      </c>
      <c r="H22" s="44">
        <v>15100604.279999999</v>
      </c>
      <c r="I22" s="44">
        <v>15100604.279999999</v>
      </c>
      <c r="J22" s="44">
        <f t="shared" si="0"/>
        <v>0</v>
      </c>
      <c r="K22" s="42" t="s">
        <v>102</v>
      </c>
      <c r="L22" s="42" t="s">
        <v>25</v>
      </c>
      <c r="M22" s="41" t="s">
        <v>76</v>
      </c>
      <c r="N22" s="41" t="s">
        <v>77</v>
      </c>
      <c r="O22" s="42"/>
      <c r="P22" s="42"/>
      <c r="Q22" s="42"/>
      <c r="R22" s="41"/>
      <c r="S22" s="41"/>
    </row>
    <row r="23" spans="1:19" s="3" customFormat="1" ht="63" x14ac:dyDescent="0.25">
      <c r="A23" s="41" t="s">
        <v>103</v>
      </c>
      <c r="B23" s="41"/>
      <c r="C23" s="43">
        <v>79860000</v>
      </c>
      <c r="D23" s="43">
        <v>77620000</v>
      </c>
      <c r="E23" s="44">
        <v>95301394.659999996</v>
      </c>
      <c r="F23" s="45">
        <v>50997</v>
      </c>
      <c r="G23" s="42" t="s">
        <v>25</v>
      </c>
      <c r="H23" s="44">
        <v>79415727.310000002</v>
      </c>
      <c r="I23" s="44">
        <v>79415727.310000002</v>
      </c>
      <c r="J23" s="44">
        <f t="shared" si="0"/>
        <v>0</v>
      </c>
      <c r="K23" s="42" t="s">
        <v>104</v>
      </c>
      <c r="L23" s="42" t="s">
        <v>25</v>
      </c>
      <c r="M23" s="41" t="s">
        <v>76</v>
      </c>
      <c r="N23" s="41" t="s">
        <v>77</v>
      </c>
      <c r="O23" s="42"/>
      <c r="P23" s="42"/>
      <c r="Q23" s="42"/>
      <c r="R23" s="41"/>
      <c r="S23" s="41"/>
    </row>
    <row r="24" spans="1:19" s="3" customFormat="1" ht="126" x14ac:dyDescent="0.25">
      <c r="A24" s="41" t="s">
        <v>105</v>
      </c>
      <c r="B24" s="41"/>
      <c r="C24" s="43">
        <v>20985000</v>
      </c>
      <c r="D24" s="43">
        <v>20210000</v>
      </c>
      <c r="E24" s="44">
        <v>31343268.760000002</v>
      </c>
      <c r="F24" s="45">
        <v>53919</v>
      </c>
      <c r="G24" s="42" t="s">
        <v>25</v>
      </c>
      <c r="H24" s="44">
        <v>21824034.600000001</v>
      </c>
      <c r="I24" s="44">
        <v>21824034.600000001</v>
      </c>
      <c r="J24" s="44">
        <f t="shared" si="0"/>
        <v>0</v>
      </c>
      <c r="K24" s="42" t="s">
        <v>106</v>
      </c>
      <c r="L24" s="42" t="s">
        <v>25</v>
      </c>
      <c r="M24" s="41" t="s">
        <v>76</v>
      </c>
      <c r="N24" s="41" t="s">
        <v>77</v>
      </c>
      <c r="O24" s="42"/>
      <c r="P24" s="42"/>
      <c r="Q24" s="42"/>
      <c r="R24" s="41"/>
      <c r="S24" s="41"/>
    </row>
    <row r="25" spans="1:19" s="3" customFormat="1" ht="409.5" x14ac:dyDescent="0.25">
      <c r="A25" s="41" t="s">
        <v>107</v>
      </c>
      <c r="B25" s="41"/>
      <c r="C25" s="43">
        <v>26570000</v>
      </c>
      <c r="D25" s="43">
        <v>25595000</v>
      </c>
      <c r="E25" s="44">
        <v>40028550</v>
      </c>
      <c r="F25" s="45">
        <v>53919</v>
      </c>
      <c r="G25" s="42" t="s">
        <v>25</v>
      </c>
      <c r="H25" s="44">
        <v>27891653.120000001</v>
      </c>
      <c r="I25" s="44">
        <v>27889383</v>
      </c>
      <c r="J25" s="44">
        <f t="shared" si="0"/>
        <v>2270.1200000010431</v>
      </c>
      <c r="K25" s="42" t="s">
        <v>108</v>
      </c>
      <c r="L25" s="42" t="s">
        <v>25</v>
      </c>
      <c r="M25" s="41" t="s">
        <v>76</v>
      </c>
      <c r="N25" s="41" t="s">
        <v>77</v>
      </c>
      <c r="O25" s="42"/>
      <c r="P25" s="42"/>
      <c r="Q25" s="42"/>
      <c r="R25" s="41"/>
      <c r="S25" s="41"/>
    </row>
    <row r="26" spans="1:19" s="3" customFormat="1" ht="47.25" x14ac:dyDescent="0.25">
      <c r="A26" s="41" t="s">
        <v>109</v>
      </c>
      <c r="B26" s="41"/>
      <c r="C26" s="43">
        <v>4500000</v>
      </c>
      <c r="D26" s="43">
        <v>925000</v>
      </c>
      <c r="E26" s="44">
        <v>935637.5</v>
      </c>
      <c r="F26" s="45">
        <v>45884</v>
      </c>
      <c r="G26" s="42" t="s">
        <v>25</v>
      </c>
      <c r="H26" s="44">
        <v>4500000</v>
      </c>
      <c r="I26" s="44">
        <v>4500000</v>
      </c>
      <c r="J26" s="44">
        <f t="shared" si="0"/>
        <v>0</v>
      </c>
      <c r="K26" s="42" t="s">
        <v>110</v>
      </c>
      <c r="L26" s="42" t="s">
        <v>25</v>
      </c>
      <c r="M26" s="41" t="s">
        <v>76</v>
      </c>
      <c r="N26" s="41" t="s">
        <v>77</v>
      </c>
      <c r="O26" s="42"/>
      <c r="P26" s="42"/>
      <c r="Q26" s="42"/>
      <c r="R26" s="41"/>
      <c r="S26" s="41"/>
    </row>
    <row r="27" spans="1:19" s="3" customFormat="1" ht="110.25" x14ac:dyDescent="0.25">
      <c r="A27" s="41" t="s">
        <v>111</v>
      </c>
      <c r="B27" s="41"/>
      <c r="C27" s="43">
        <v>2770000</v>
      </c>
      <c r="D27" s="43">
        <v>1185000</v>
      </c>
      <c r="E27" s="44">
        <v>1232400</v>
      </c>
      <c r="F27" s="45">
        <v>46249</v>
      </c>
      <c r="G27" s="42" t="s">
        <v>25</v>
      </c>
      <c r="H27" s="44">
        <v>3042444.64</v>
      </c>
      <c r="I27" s="44">
        <v>3042444.64</v>
      </c>
      <c r="J27" s="44">
        <f t="shared" si="0"/>
        <v>0</v>
      </c>
      <c r="K27" s="42" t="s">
        <v>112</v>
      </c>
      <c r="L27" s="42" t="s">
        <v>25</v>
      </c>
      <c r="M27" s="41" t="s">
        <v>76</v>
      </c>
      <c r="N27" s="41" t="s">
        <v>77</v>
      </c>
      <c r="O27" s="42"/>
      <c r="P27" s="42"/>
      <c r="Q27" s="42"/>
      <c r="R27" s="41"/>
      <c r="S27" s="41"/>
    </row>
    <row r="28" spans="1:19" s="3" customFormat="1" ht="110.25" x14ac:dyDescent="0.25">
      <c r="A28" s="41" t="s">
        <v>113</v>
      </c>
      <c r="B28" s="41"/>
      <c r="C28" s="43">
        <v>1900000</v>
      </c>
      <c r="D28" s="43">
        <v>1210000</v>
      </c>
      <c r="E28" s="44">
        <v>1333000</v>
      </c>
      <c r="F28" s="45">
        <v>46614</v>
      </c>
      <c r="G28" s="42" t="s">
        <v>25</v>
      </c>
      <c r="H28" s="44">
        <v>2040968.55</v>
      </c>
      <c r="I28" s="44">
        <v>2040968.55</v>
      </c>
      <c r="J28" s="44">
        <f t="shared" si="0"/>
        <v>0</v>
      </c>
      <c r="K28" s="42" t="s">
        <v>114</v>
      </c>
      <c r="L28" s="42" t="s">
        <v>25</v>
      </c>
      <c r="M28" s="41" t="s">
        <v>76</v>
      </c>
      <c r="N28" s="41" t="s">
        <v>77</v>
      </c>
      <c r="O28" s="42"/>
      <c r="P28" s="42"/>
      <c r="Q28" s="42"/>
      <c r="R28" s="41"/>
      <c r="S28" s="41"/>
    </row>
    <row r="29" spans="1:19" s="3" customFormat="1" ht="63" x14ac:dyDescent="0.25">
      <c r="A29" s="41" t="s">
        <v>115</v>
      </c>
      <c r="B29" s="41"/>
      <c r="C29" s="43">
        <v>8000000</v>
      </c>
      <c r="D29" s="43">
        <v>4870000</v>
      </c>
      <c r="E29" s="44">
        <v>5826400</v>
      </c>
      <c r="F29" s="45">
        <v>49157</v>
      </c>
      <c r="G29" s="42" t="s">
        <v>116</v>
      </c>
      <c r="H29" s="44">
        <v>8079166.5499999998</v>
      </c>
      <c r="I29" s="44">
        <v>8079166.5499999998</v>
      </c>
      <c r="J29" s="44">
        <f t="shared" si="0"/>
        <v>0</v>
      </c>
      <c r="K29" s="42" t="s">
        <v>117</v>
      </c>
      <c r="L29" s="42" t="s">
        <v>25</v>
      </c>
      <c r="M29" s="41" t="s">
        <v>118</v>
      </c>
      <c r="N29" s="41" t="s">
        <v>77</v>
      </c>
      <c r="O29" s="42"/>
      <c r="P29" s="42"/>
      <c r="Q29" s="42"/>
      <c r="R29" s="41"/>
      <c r="S29" s="41"/>
    </row>
    <row r="30" spans="1:19" s="3" customFormat="1" ht="78.75" x14ac:dyDescent="0.25">
      <c r="A30" s="41" t="s">
        <v>119</v>
      </c>
      <c r="B30" s="41"/>
      <c r="C30" s="43">
        <v>35185000</v>
      </c>
      <c r="D30" s="43">
        <v>33810000</v>
      </c>
      <c r="E30" s="44">
        <v>41033025</v>
      </c>
      <c r="F30" s="45">
        <v>49522</v>
      </c>
      <c r="G30" s="42" t="s">
        <v>116</v>
      </c>
      <c r="H30" s="44">
        <v>38066563.649999999</v>
      </c>
      <c r="I30" s="44">
        <v>38066563.649999999</v>
      </c>
      <c r="J30" s="44">
        <f t="shared" si="0"/>
        <v>0</v>
      </c>
      <c r="K30" s="42" t="s">
        <v>120</v>
      </c>
      <c r="L30" s="42" t="s">
        <v>25</v>
      </c>
      <c r="M30" s="41" t="s">
        <v>118</v>
      </c>
      <c r="N30" s="41" t="s">
        <v>77</v>
      </c>
      <c r="O30" s="42"/>
      <c r="P30" s="42"/>
      <c r="Q30" s="42"/>
      <c r="R30" s="41"/>
      <c r="S30" s="41"/>
    </row>
    <row r="31" spans="1:19" s="3" customFormat="1" ht="78.75" x14ac:dyDescent="0.25">
      <c r="A31" s="41" t="s">
        <v>121</v>
      </c>
      <c r="B31" s="41"/>
      <c r="C31" s="43">
        <v>32785000</v>
      </c>
      <c r="D31" s="43">
        <v>17495000</v>
      </c>
      <c r="E31" s="44">
        <v>26848425</v>
      </c>
      <c r="F31" s="45">
        <v>50983</v>
      </c>
      <c r="G31" s="42" t="s">
        <v>116</v>
      </c>
      <c r="H31" s="44">
        <v>36383016.390000001</v>
      </c>
      <c r="I31" s="44">
        <v>36383016.390000001</v>
      </c>
      <c r="J31" s="44">
        <f t="shared" si="0"/>
        <v>0</v>
      </c>
      <c r="K31" s="42" t="s">
        <v>120</v>
      </c>
      <c r="L31" s="42" t="s">
        <v>25</v>
      </c>
      <c r="M31" s="41" t="s">
        <v>118</v>
      </c>
      <c r="N31" s="41" t="s">
        <v>77</v>
      </c>
      <c r="O31" s="42"/>
      <c r="P31" s="42"/>
      <c r="Q31" s="42"/>
      <c r="R31" s="41"/>
      <c r="S31" s="41"/>
    </row>
    <row r="32" spans="1:19" s="3" customFormat="1" ht="78.75" x14ac:dyDescent="0.25">
      <c r="A32" s="41" t="s">
        <v>122</v>
      </c>
      <c r="B32" s="41" t="s">
        <v>123</v>
      </c>
      <c r="C32" s="43">
        <v>21310000</v>
      </c>
      <c r="D32" s="43">
        <v>18155000</v>
      </c>
      <c r="E32" s="44">
        <v>24636027</v>
      </c>
      <c r="F32" s="45">
        <v>52824</v>
      </c>
      <c r="G32" s="42" t="s">
        <v>116</v>
      </c>
      <c r="H32" s="44">
        <v>21178805.809999999</v>
      </c>
      <c r="I32" s="44">
        <v>21178805.809999999</v>
      </c>
      <c r="J32" s="44">
        <f t="shared" si="0"/>
        <v>0</v>
      </c>
      <c r="K32" s="42" t="s">
        <v>124</v>
      </c>
      <c r="L32" s="42" t="s">
        <v>25</v>
      </c>
      <c r="M32" s="41" t="s">
        <v>125</v>
      </c>
      <c r="N32" s="41" t="s">
        <v>126</v>
      </c>
      <c r="O32" s="42" t="s">
        <v>127</v>
      </c>
      <c r="P32" s="42"/>
      <c r="Q32" s="42"/>
      <c r="R32" s="41"/>
      <c r="S32" s="41"/>
    </row>
    <row r="33" spans="1:19" s="3" customFormat="1" ht="78.75" x14ac:dyDescent="0.25">
      <c r="A33" s="41" t="s">
        <v>128</v>
      </c>
      <c r="B33" s="41" t="s">
        <v>123</v>
      </c>
      <c r="C33" s="43">
        <v>20695000</v>
      </c>
      <c r="D33" s="43">
        <v>18910000</v>
      </c>
      <c r="E33" s="44">
        <v>25213945</v>
      </c>
      <c r="F33" s="45">
        <v>53554</v>
      </c>
      <c r="G33" s="42" t="s">
        <v>116</v>
      </c>
      <c r="H33" s="44">
        <v>20557809.91</v>
      </c>
      <c r="I33" s="44">
        <v>20557809.91</v>
      </c>
      <c r="J33" s="44">
        <f t="shared" si="0"/>
        <v>0</v>
      </c>
      <c r="K33" s="42" t="s">
        <v>124</v>
      </c>
      <c r="L33" s="42" t="s">
        <v>25</v>
      </c>
      <c r="M33" s="41" t="s">
        <v>125</v>
      </c>
      <c r="N33" s="41" t="s">
        <v>126</v>
      </c>
      <c r="O33" s="42" t="s">
        <v>127</v>
      </c>
      <c r="P33" s="42"/>
      <c r="Q33" s="42"/>
      <c r="R33" s="41"/>
      <c r="S33" s="41"/>
    </row>
    <row r="34" spans="1:19" s="3" customFormat="1" ht="94.5" x14ac:dyDescent="0.25">
      <c r="A34" s="41" t="s">
        <v>129</v>
      </c>
      <c r="B34" s="41"/>
      <c r="C34" s="43">
        <v>4455000</v>
      </c>
      <c r="D34" s="43">
        <v>630000</v>
      </c>
      <c r="E34" s="44">
        <v>642600</v>
      </c>
      <c r="F34" s="45">
        <v>45627</v>
      </c>
      <c r="G34" s="42" t="s">
        <v>116</v>
      </c>
      <c r="H34" s="44">
        <v>4902275.1100000003</v>
      </c>
      <c r="I34" s="44">
        <v>4902275.1100000003</v>
      </c>
      <c r="J34" s="44">
        <f t="shared" si="0"/>
        <v>0</v>
      </c>
      <c r="K34" s="42" t="s">
        <v>130</v>
      </c>
      <c r="L34" s="42" t="s">
        <v>25</v>
      </c>
      <c r="M34" s="41"/>
      <c r="N34" s="41" t="s">
        <v>131</v>
      </c>
      <c r="O34" s="42" t="s">
        <v>131</v>
      </c>
      <c r="P34" s="42"/>
      <c r="Q34" s="42"/>
      <c r="R34" s="41"/>
      <c r="S34" s="41"/>
    </row>
    <row r="35" spans="1:19" s="3" customFormat="1" ht="94.5" x14ac:dyDescent="0.25">
      <c r="A35" s="41" t="s">
        <v>132</v>
      </c>
      <c r="B35" s="41"/>
      <c r="C35" s="43">
        <v>5560000</v>
      </c>
      <c r="D35" s="43">
        <v>5410000</v>
      </c>
      <c r="E35" s="44">
        <v>7130600</v>
      </c>
      <c r="F35" s="45">
        <v>50375</v>
      </c>
      <c r="G35" s="42" t="s">
        <v>116</v>
      </c>
      <c r="H35" s="44">
        <v>6615545.1500000004</v>
      </c>
      <c r="I35" s="44">
        <v>6615545.1500000004</v>
      </c>
      <c r="J35" s="44">
        <f t="shared" si="0"/>
        <v>0</v>
      </c>
      <c r="K35" s="42" t="s">
        <v>133</v>
      </c>
      <c r="L35" s="42" t="s">
        <v>25</v>
      </c>
      <c r="M35" s="41"/>
      <c r="N35" s="41" t="s">
        <v>131</v>
      </c>
      <c r="O35" s="42" t="s">
        <v>131</v>
      </c>
      <c r="P35" s="42"/>
      <c r="Q35" s="42"/>
      <c r="R35" s="41"/>
      <c r="S35" s="41"/>
    </row>
    <row r="36" spans="1:19" s="3" customFormat="1" ht="94.5" x14ac:dyDescent="0.25">
      <c r="A36" s="41" t="s">
        <v>134</v>
      </c>
      <c r="B36" s="41"/>
      <c r="C36" s="43">
        <v>27000000</v>
      </c>
      <c r="D36" s="43">
        <v>27000000</v>
      </c>
      <c r="E36" s="44">
        <v>32384190</v>
      </c>
      <c r="F36" s="45">
        <v>52093</v>
      </c>
      <c r="G36" s="42" t="s">
        <v>116</v>
      </c>
      <c r="H36" s="44">
        <v>27000000</v>
      </c>
      <c r="I36" s="44">
        <v>5331628</v>
      </c>
      <c r="J36" s="44">
        <f t="shared" si="0"/>
        <v>21668372</v>
      </c>
      <c r="K36" s="42" t="s">
        <v>135</v>
      </c>
      <c r="L36" s="42" t="s">
        <v>116</v>
      </c>
      <c r="M36" s="41"/>
      <c r="N36" s="41"/>
      <c r="O36" s="42"/>
      <c r="P36" s="42"/>
      <c r="Q36" s="42"/>
      <c r="R36" s="41"/>
      <c r="S36" s="41"/>
    </row>
    <row r="37" spans="1:19" s="3" customFormat="1" ht="31.5" x14ac:dyDescent="0.25">
      <c r="A37" s="41" t="s">
        <v>136</v>
      </c>
      <c r="B37" s="41"/>
      <c r="C37" s="43">
        <v>2900000</v>
      </c>
      <c r="D37" s="43">
        <v>0</v>
      </c>
      <c r="E37" s="44">
        <v>0</v>
      </c>
      <c r="F37" s="45">
        <v>45505</v>
      </c>
      <c r="G37" s="42" t="s">
        <v>25</v>
      </c>
      <c r="H37" s="44">
        <v>2900000</v>
      </c>
      <c r="I37" s="44">
        <v>2900000</v>
      </c>
      <c r="J37" s="44">
        <f t="shared" si="0"/>
        <v>0</v>
      </c>
      <c r="K37" s="42" t="s">
        <v>137</v>
      </c>
      <c r="L37" s="42" t="s">
        <v>116</v>
      </c>
      <c r="M37" s="41"/>
      <c r="N37" s="41"/>
      <c r="O37" s="42"/>
      <c r="P37" s="42"/>
      <c r="Q37" s="42"/>
      <c r="R37" s="41"/>
      <c r="S37" s="41"/>
    </row>
    <row r="38" spans="1:19" s="3" customFormat="1" ht="189" x14ac:dyDescent="0.25">
      <c r="A38" s="41" t="s">
        <v>138</v>
      </c>
      <c r="B38" s="41"/>
      <c r="C38" s="43">
        <v>7565000</v>
      </c>
      <c r="D38" s="43">
        <v>7565000</v>
      </c>
      <c r="E38" s="44">
        <v>9042258</v>
      </c>
      <c r="F38" s="45">
        <v>47710</v>
      </c>
      <c r="G38" s="42" t="s">
        <v>25</v>
      </c>
      <c r="H38" s="44">
        <v>8086891</v>
      </c>
      <c r="I38" s="44">
        <v>3039811</v>
      </c>
      <c r="J38" s="44">
        <f t="shared" ref="J38:J60" si="1">H38-I38</f>
        <v>5047080</v>
      </c>
      <c r="K38" s="42" t="s">
        <v>139</v>
      </c>
      <c r="L38" s="42" t="s">
        <v>25</v>
      </c>
      <c r="M38" s="41"/>
      <c r="N38" s="41" t="s">
        <v>77</v>
      </c>
      <c r="O38" s="42"/>
      <c r="P38" s="42"/>
      <c r="Q38" s="42"/>
      <c r="R38" s="41"/>
      <c r="S38" s="41"/>
    </row>
    <row r="39" spans="1:19" s="3" customFormat="1" ht="409.5" x14ac:dyDescent="0.25">
      <c r="A39" s="41" t="s">
        <v>140</v>
      </c>
      <c r="B39" s="41"/>
      <c r="C39" s="43">
        <v>19495000</v>
      </c>
      <c r="D39" s="43">
        <v>19495000</v>
      </c>
      <c r="E39" s="44">
        <v>32750762</v>
      </c>
      <c r="F39" s="45">
        <v>54650</v>
      </c>
      <c r="G39" s="42" t="s">
        <v>25</v>
      </c>
      <c r="H39" s="44">
        <v>20336004</v>
      </c>
      <c r="I39" s="44">
        <v>20336004</v>
      </c>
      <c r="J39" s="44">
        <f t="shared" si="1"/>
        <v>0</v>
      </c>
      <c r="K39" s="42" t="s">
        <v>141</v>
      </c>
      <c r="L39" s="42" t="s">
        <v>25</v>
      </c>
      <c r="M39" s="41"/>
      <c r="N39" s="41" t="s">
        <v>77</v>
      </c>
      <c r="O39" s="42"/>
      <c r="P39" s="42"/>
      <c r="Q39" s="42"/>
      <c r="R39" s="41"/>
      <c r="S39" s="41"/>
    </row>
    <row r="40" spans="1:19" s="3" customFormat="1" ht="409.5" x14ac:dyDescent="0.25">
      <c r="A40" s="41" t="s">
        <v>142</v>
      </c>
      <c r="B40" s="41"/>
      <c r="C40" s="43">
        <v>19475000</v>
      </c>
      <c r="D40" s="43">
        <v>19475000</v>
      </c>
      <c r="E40" s="44">
        <v>32713466</v>
      </c>
      <c r="F40" s="45">
        <v>54650</v>
      </c>
      <c r="G40" s="42" t="s">
        <v>25</v>
      </c>
      <c r="H40" s="44">
        <v>20316340</v>
      </c>
      <c r="I40" s="44">
        <v>3412733</v>
      </c>
      <c r="J40" s="44">
        <f t="shared" si="1"/>
        <v>16903607</v>
      </c>
      <c r="K40" s="42" t="s">
        <v>143</v>
      </c>
      <c r="L40" s="42" t="s">
        <v>25</v>
      </c>
      <c r="M40" s="41"/>
      <c r="N40" s="41" t="s">
        <v>77</v>
      </c>
      <c r="O40" s="42"/>
      <c r="P40" s="42"/>
      <c r="Q40" s="42"/>
      <c r="R40" s="41"/>
      <c r="S40" s="41"/>
    </row>
    <row r="41" spans="1:19" s="3" customFormat="1" x14ac:dyDescent="0.25">
      <c r="A41" s="41"/>
      <c r="B41" s="41"/>
      <c r="C41" s="43">
        <v>0</v>
      </c>
      <c r="D41" s="43">
        <v>0</v>
      </c>
      <c r="E41" s="44">
        <v>0</v>
      </c>
      <c r="F41" s="45"/>
      <c r="G41" s="42"/>
      <c r="H41" s="44">
        <v>0</v>
      </c>
      <c r="I41" s="44">
        <v>0</v>
      </c>
      <c r="J41" s="44">
        <f t="shared" si="1"/>
        <v>0</v>
      </c>
      <c r="K41" s="42"/>
      <c r="L41" s="42"/>
      <c r="M41" s="41"/>
      <c r="N41" s="41"/>
      <c r="O41" s="42"/>
      <c r="P41" s="42"/>
      <c r="Q41" s="42"/>
      <c r="R41" s="41"/>
      <c r="S41" s="41"/>
    </row>
    <row r="42" spans="1:19" s="3" customFormat="1" x14ac:dyDescent="0.25">
      <c r="A42" s="41"/>
      <c r="B42" s="41"/>
      <c r="C42" s="43">
        <v>0</v>
      </c>
      <c r="D42" s="43">
        <v>0</v>
      </c>
      <c r="E42" s="44">
        <v>0</v>
      </c>
      <c r="F42" s="45"/>
      <c r="G42" s="42"/>
      <c r="H42" s="44">
        <v>0</v>
      </c>
      <c r="I42" s="44">
        <v>0</v>
      </c>
      <c r="J42" s="44">
        <f t="shared" si="1"/>
        <v>0</v>
      </c>
      <c r="K42" s="42"/>
      <c r="L42" s="42"/>
      <c r="M42" s="41"/>
      <c r="N42" s="41"/>
      <c r="O42" s="42"/>
      <c r="P42" s="42"/>
      <c r="Q42" s="42"/>
      <c r="R42" s="41"/>
      <c r="S42" s="41"/>
    </row>
    <row r="43" spans="1:19" s="3" customFormat="1" x14ac:dyDescent="0.25">
      <c r="A43" s="41"/>
      <c r="B43" s="41"/>
      <c r="C43" s="43">
        <v>0</v>
      </c>
      <c r="D43" s="43">
        <v>0</v>
      </c>
      <c r="E43" s="44">
        <v>0</v>
      </c>
      <c r="F43" s="45"/>
      <c r="G43" s="42"/>
      <c r="H43" s="44">
        <v>0</v>
      </c>
      <c r="I43" s="44">
        <v>0</v>
      </c>
      <c r="J43" s="44">
        <f t="shared" si="1"/>
        <v>0</v>
      </c>
      <c r="K43" s="42"/>
      <c r="L43" s="42"/>
      <c r="M43" s="41"/>
      <c r="N43" s="41"/>
      <c r="O43" s="42"/>
      <c r="P43" s="42"/>
      <c r="Q43" s="42"/>
      <c r="R43" s="41"/>
      <c r="S43" s="41"/>
    </row>
    <row r="44" spans="1:19" s="3" customFormat="1" x14ac:dyDescent="0.25">
      <c r="A44" s="41"/>
      <c r="B44" s="41"/>
      <c r="C44" s="43">
        <v>0</v>
      </c>
      <c r="D44" s="43">
        <v>0</v>
      </c>
      <c r="E44" s="44">
        <v>0</v>
      </c>
      <c r="F44" s="45"/>
      <c r="G44" s="42"/>
      <c r="H44" s="44">
        <v>0</v>
      </c>
      <c r="I44" s="44">
        <v>0</v>
      </c>
      <c r="J44" s="44">
        <f t="shared" si="1"/>
        <v>0</v>
      </c>
      <c r="K44" s="42"/>
      <c r="L44" s="42"/>
      <c r="M44" s="41"/>
      <c r="N44" s="41"/>
      <c r="O44" s="42"/>
      <c r="P44" s="42"/>
      <c r="Q44" s="42"/>
      <c r="R44" s="41"/>
      <c r="S44" s="41"/>
    </row>
    <row r="45" spans="1:19" s="3" customFormat="1" x14ac:dyDescent="0.25">
      <c r="A45" s="41"/>
      <c r="B45" s="41"/>
      <c r="C45" s="43">
        <v>0</v>
      </c>
      <c r="D45" s="43">
        <v>0</v>
      </c>
      <c r="E45" s="44">
        <v>0</v>
      </c>
      <c r="F45" s="45"/>
      <c r="G45" s="42"/>
      <c r="H45" s="44">
        <v>0</v>
      </c>
      <c r="I45" s="44">
        <v>0</v>
      </c>
      <c r="J45" s="44">
        <f t="shared" si="1"/>
        <v>0</v>
      </c>
      <c r="K45" s="42"/>
      <c r="L45" s="42"/>
      <c r="M45" s="41"/>
      <c r="N45" s="41"/>
      <c r="O45" s="42"/>
      <c r="P45" s="42"/>
      <c r="Q45" s="42"/>
      <c r="R45" s="41"/>
      <c r="S45" s="41"/>
    </row>
    <row r="46" spans="1:19" s="3" customFormat="1" x14ac:dyDescent="0.25">
      <c r="A46" s="41"/>
      <c r="B46" s="41"/>
      <c r="C46" s="43">
        <v>0</v>
      </c>
      <c r="D46" s="43">
        <v>0</v>
      </c>
      <c r="E46" s="44">
        <v>0</v>
      </c>
      <c r="F46" s="45"/>
      <c r="G46" s="42"/>
      <c r="H46" s="44">
        <v>0</v>
      </c>
      <c r="I46" s="44">
        <v>0</v>
      </c>
      <c r="J46" s="44">
        <f t="shared" si="1"/>
        <v>0</v>
      </c>
      <c r="K46" s="42"/>
      <c r="L46" s="42"/>
      <c r="M46" s="41"/>
      <c r="N46" s="41"/>
      <c r="O46" s="42"/>
      <c r="P46" s="42"/>
      <c r="Q46" s="42"/>
      <c r="R46" s="41"/>
      <c r="S46" s="41"/>
    </row>
    <row r="47" spans="1:19" s="3" customFormat="1" x14ac:dyDescent="0.25">
      <c r="A47" s="41"/>
      <c r="B47" s="41"/>
      <c r="C47" s="43">
        <v>0</v>
      </c>
      <c r="D47" s="43">
        <v>0</v>
      </c>
      <c r="E47" s="44">
        <v>0</v>
      </c>
      <c r="F47" s="45"/>
      <c r="G47" s="42"/>
      <c r="H47" s="44">
        <v>0</v>
      </c>
      <c r="I47" s="44">
        <v>0</v>
      </c>
      <c r="J47" s="44">
        <f t="shared" si="1"/>
        <v>0</v>
      </c>
      <c r="K47" s="42"/>
      <c r="L47" s="42"/>
      <c r="M47" s="41"/>
      <c r="N47" s="41"/>
      <c r="O47" s="42"/>
      <c r="P47" s="42"/>
      <c r="Q47" s="42"/>
      <c r="R47" s="41"/>
      <c r="S47" s="41"/>
    </row>
    <row r="48" spans="1:19" s="3" customFormat="1" x14ac:dyDescent="0.25">
      <c r="A48" s="41"/>
      <c r="B48" s="41"/>
      <c r="C48" s="43">
        <v>0</v>
      </c>
      <c r="D48" s="43">
        <v>0</v>
      </c>
      <c r="E48" s="44">
        <v>0</v>
      </c>
      <c r="F48" s="45"/>
      <c r="G48" s="42"/>
      <c r="H48" s="44">
        <v>0</v>
      </c>
      <c r="I48" s="44">
        <v>0</v>
      </c>
      <c r="J48" s="44">
        <f t="shared" si="1"/>
        <v>0</v>
      </c>
      <c r="K48" s="42"/>
      <c r="L48" s="42"/>
      <c r="M48" s="41"/>
      <c r="N48" s="41"/>
      <c r="O48" s="42"/>
      <c r="P48" s="42"/>
      <c r="Q48" s="42"/>
      <c r="R48" s="41"/>
      <c r="S48" s="41"/>
    </row>
    <row r="49" spans="1:19" s="3" customFormat="1" x14ac:dyDescent="0.25">
      <c r="A49" s="41"/>
      <c r="B49" s="41"/>
      <c r="C49" s="43">
        <v>0</v>
      </c>
      <c r="D49" s="43">
        <v>0</v>
      </c>
      <c r="E49" s="44">
        <v>0</v>
      </c>
      <c r="F49" s="45"/>
      <c r="G49" s="42"/>
      <c r="H49" s="44">
        <v>0</v>
      </c>
      <c r="I49" s="44">
        <v>0</v>
      </c>
      <c r="J49" s="44">
        <f t="shared" si="1"/>
        <v>0</v>
      </c>
      <c r="K49" s="42"/>
      <c r="L49" s="42"/>
      <c r="M49" s="41"/>
      <c r="N49" s="41"/>
      <c r="O49" s="42"/>
      <c r="P49" s="42"/>
      <c r="Q49" s="42"/>
      <c r="R49" s="41"/>
      <c r="S49" s="41"/>
    </row>
    <row r="50" spans="1:19" s="3" customFormat="1" x14ac:dyDescent="0.25">
      <c r="A50" s="41"/>
      <c r="B50" s="41"/>
      <c r="C50" s="43">
        <v>0</v>
      </c>
      <c r="D50" s="43">
        <v>0</v>
      </c>
      <c r="E50" s="44">
        <v>0</v>
      </c>
      <c r="F50" s="45"/>
      <c r="G50" s="42"/>
      <c r="H50" s="44">
        <v>0</v>
      </c>
      <c r="I50" s="44">
        <v>0</v>
      </c>
      <c r="J50" s="44">
        <f t="shared" si="1"/>
        <v>0</v>
      </c>
      <c r="K50" s="42"/>
      <c r="L50" s="42"/>
      <c r="M50" s="41"/>
      <c r="N50" s="41"/>
      <c r="O50" s="42"/>
      <c r="P50" s="42"/>
      <c r="Q50" s="42"/>
      <c r="R50" s="41"/>
      <c r="S50" s="41"/>
    </row>
    <row r="51" spans="1:19" s="3" customFormat="1" x14ac:dyDescent="0.25">
      <c r="A51" s="41"/>
      <c r="B51" s="41"/>
      <c r="C51" s="43">
        <v>0</v>
      </c>
      <c r="D51" s="43">
        <v>0</v>
      </c>
      <c r="E51" s="44">
        <v>0</v>
      </c>
      <c r="F51" s="45"/>
      <c r="G51" s="42"/>
      <c r="H51" s="44">
        <v>0</v>
      </c>
      <c r="I51" s="44">
        <v>0</v>
      </c>
      <c r="J51" s="44">
        <f t="shared" si="1"/>
        <v>0</v>
      </c>
      <c r="K51" s="42"/>
      <c r="L51" s="42"/>
      <c r="M51" s="41"/>
      <c r="N51" s="41"/>
      <c r="O51" s="42"/>
      <c r="P51" s="42"/>
      <c r="Q51" s="42"/>
      <c r="R51" s="41"/>
      <c r="S51" s="41"/>
    </row>
    <row r="52" spans="1:19" s="3" customFormat="1" x14ac:dyDescent="0.25">
      <c r="A52" s="41"/>
      <c r="B52" s="41"/>
      <c r="C52" s="43">
        <v>0</v>
      </c>
      <c r="D52" s="43">
        <v>0</v>
      </c>
      <c r="E52" s="44">
        <v>0</v>
      </c>
      <c r="F52" s="45"/>
      <c r="G52" s="42"/>
      <c r="H52" s="44">
        <v>0</v>
      </c>
      <c r="I52" s="44">
        <v>0</v>
      </c>
      <c r="J52" s="44">
        <f t="shared" si="1"/>
        <v>0</v>
      </c>
      <c r="K52" s="42"/>
      <c r="L52" s="42"/>
      <c r="M52" s="41"/>
      <c r="N52" s="41"/>
      <c r="O52" s="42"/>
      <c r="P52" s="42"/>
      <c r="Q52" s="42"/>
      <c r="R52" s="41"/>
      <c r="S52" s="41"/>
    </row>
    <row r="53" spans="1:19" s="3" customFormat="1" x14ac:dyDescent="0.25">
      <c r="A53" s="41"/>
      <c r="B53" s="41"/>
      <c r="C53" s="43">
        <v>0</v>
      </c>
      <c r="D53" s="43">
        <v>0</v>
      </c>
      <c r="E53" s="44">
        <v>0</v>
      </c>
      <c r="F53" s="45"/>
      <c r="G53" s="42"/>
      <c r="H53" s="44">
        <v>0</v>
      </c>
      <c r="I53" s="44">
        <v>0</v>
      </c>
      <c r="J53" s="44">
        <f t="shared" si="1"/>
        <v>0</v>
      </c>
      <c r="K53" s="42"/>
      <c r="L53" s="42"/>
      <c r="M53" s="41"/>
      <c r="N53" s="41"/>
      <c r="O53" s="42"/>
      <c r="P53" s="42"/>
      <c r="Q53" s="42"/>
      <c r="R53" s="41"/>
      <c r="S53" s="41"/>
    </row>
    <row r="54" spans="1:19" s="3" customFormat="1" x14ac:dyDescent="0.25">
      <c r="A54" s="41"/>
      <c r="B54" s="41"/>
      <c r="C54" s="43">
        <v>0</v>
      </c>
      <c r="D54" s="43">
        <v>0</v>
      </c>
      <c r="E54" s="44">
        <v>0</v>
      </c>
      <c r="F54" s="45"/>
      <c r="G54" s="42"/>
      <c r="H54" s="44">
        <v>0</v>
      </c>
      <c r="I54" s="44">
        <v>0</v>
      </c>
      <c r="J54" s="44">
        <f t="shared" si="1"/>
        <v>0</v>
      </c>
      <c r="K54" s="42"/>
      <c r="L54" s="42"/>
      <c r="M54" s="41"/>
      <c r="N54" s="41"/>
      <c r="O54" s="42"/>
      <c r="P54" s="42"/>
      <c r="Q54" s="42"/>
      <c r="R54" s="41"/>
      <c r="S54" s="41"/>
    </row>
    <row r="55" spans="1:19" s="3" customFormat="1" x14ac:dyDescent="0.25">
      <c r="A55" s="41"/>
      <c r="B55" s="41"/>
      <c r="C55" s="43">
        <v>0</v>
      </c>
      <c r="D55" s="43">
        <v>0</v>
      </c>
      <c r="E55" s="44">
        <v>0</v>
      </c>
      <c r="F55" s="45"/>
      <c r="G55" s="42"/>
      <c r="H55" s="44">
        <v>0</v>
      </c>
      <c r="I55" s="44">
        <v>0</v>
      </c>
      <c r="J55" s="44">
        <f t="shared" si="1"/>
        <v>0</v>
      </c>
      <c r="K55" s="42"/>
      <c r="L55" s="42"/>
      <c r="M55" s="41"/>
      <c r="N55" s="41"/>
      <c r="O55" s="42"/>
      <c r="P55" s="42"/>
      <c r="Q55" s="42"/>
      <c r="R55" s="41"/>
      <c r="S55" s="41"/>
    </row>
    <row r="56" spans="1:19" s="3" customFormat="1" x14ac:dyDescent="0.25">
      <c r="A56" s="41"/>
      <c r="B56" s="41"/>
      <c r="C56" s="43">
        <v>0</v>
      </c>
      <c r="D56" s="43">
        <v>0</v>
      </c>
      <c r="E56" s="44">
        <v>0</v>
      </c>
      <c r="F56" s="45"/>
      <c r="G56" s="42"/>
      <c r="H56" s="44">
        <v>0</v>
      </c>
      <c r="I56" s="44">
        <v>0</v>
      </c>
      <c r="J56" s="44">
        <f t="shared" si="1"/>
        <v>0</v>
      </c>
      <c r="K56" s="42"/>
      <c r="L56" s="42"/>
      <c r="M56" s="41"/>
      <c r="N56" s="41"/>
      <c r="O56" s="42"/>
      <c r="P56" s="42"/>
      <c r="Q56" s="42"/>
      <c r="R56" s="41"/>
      <c r="S56" s="41"/>
    </row>
    <row r="57" spans="1:19" s="3" customFormat="1" x14ac:dyDescent="0.25">
      <c r="A57" s="41"/>
      <c r="B57" s="41"/>
      <c r="C57" s="43">
        <v>0</v>
      </c>
      <c r="D57" s="43">
        <v>0</v>
      </c>
      <c r="E57" s="44">
        <v>0</v>
      </c>
      <c r="F57" s="45"/>
      <c r="G57" s="42"/>
      <c r="H57" s="44">
        <v>0</v>
      </c>
      <c r="I57" s="44">
        <v>0</v>
      </c>
      <c r="J57" s="44">
        <f t="shared" si="1"/>
        <v>0</v>
      </c>
      <c r="K57" s="42"/>
      <c r="L57" s="42"/>
      <c r="M57" s="41"/>
      <c r="N57" s="41"/>
      <c r="O57" s="42"/>
      <c r="P57" s="42"/>
      <c r="Q57" s="42"/>
      <c r="R57" s="41"/>
      <c r="S57" s="41"/>
    </row>
    <row r="58" spans="1:19" s="3" customFormat="1" x14ac:dyDescent="0.25">
      <c r="A58" s="41"/>
      <c r="B58" s="41"/>
      <c r="C58" s="43">
        <v>0</v>
      </c>
      <c r="D58" s="43">
        <v>0</v>
      </c>
      <c r="E58" s="44">
        <v>0</v>
      </c>
      <c r="F58" s="45"/>
      <c r="G58" s="42"/>
      <c r="H58" s="44">
        <v>0</v>
      </c>
      <c r="I58" s="44">
        <v>0</v>
      </c>
      <c r="J58" s="44">
        <f t="shared" si="1"/>
        <v>0</v>
      </c>
      <c r="K58" s="42"/>
      <c r="L58" s="42"/>
      <c r="M58" s="41"/>
      <c r="N58" s="41"/>
      <c r="O58" s="42"/>
      <c r="P58" s="42"/>
      <c r="Q58" s="42"/>
      <c r="R58" s="41"/>
      <c r="S58" s="41"/>
    </row>
    <row r="59" spans="1:19" s="3" customFormat="1" x14ac:dyDescent="0.25">
      <c r="A59" s="41"/>
      <c r="B59" s="41"/>
      <c r="C59" s="43">
        <v>0</v>
      </c>
      <c r="D59" s="43">
        <v>0</v>
      </c>
      <c r="E59" s="44">
        <v>0</v>
      </c>
      <c r="F59" s="45"/>
      <c r="G59" s="42"/>
      <c r="H59" s="44">
        <v>0</v>
      </c>
      <c r="I59" s="44">
        <v>0</v>
      </c>
      <c r="J59" s="44">
        <f t="shared" si="1"/>
        <v>0</v>
      </c>
      <c r="K59" s="42"/>
      <c r="L59" s="42"/>
      <c r="M59" s="41"/>
      <c r="N59" s="41"/>
      <c r="O59" s="42"/>
      <c r="P59" s="42"/>
      <c r="Q59" s="42"/>
      <c r="R59" s="41"/>
      <c r="S59" s="41"/>
    </row>
    <row r="60" spans="1:19" s="3" customFormat="1" x14ac:dyDescent="0.25">
      <c r="A60" s="41"/>
      <c r="B60" s="41"/>
      <c r="C60" s="43">
        <v>0</v>
      </c>
      <c r="D60" s="43">
        <v>0</v>
      </c>
      <c r="E60" s="44">
        <v>0</v>
      </c>
      <c r="F60" s="45"/>
      <c r="G60" s="42"/>
      <c r="H60" s="44">
        <v>0</v>
      </c>
      <c r="I60" s="44">
        <v>0</v>
      </c>
      <c r="J60" s="44">
        <f t="shared" si="1"/>
        <v>0</v>
      </c>
      <c r="K60" s="42"/>
      <c r="L60" s="42"/>
      <c r="M60" s="41"/>
      <c r="N60" s="41"/>
      <c r="O60" s="42"/>
      <c r="P60" s="42"/>
      <c r="Q60" s="42"/>
      <c r="R60" s="41"/>
      <c r="S60" s="41"/>
    </row>
    <row r="61" spans="1:19" s="3" customFormat="1" x14ac:dyDescent="0.25">
      <c r="A61" s="41"/>
      <c r="B61" s="41"/>
      <c r="C61" s="43">
        <v>0</v>
      </c>
      <c r="D61" s="43">
        <v>0</v>
      </c>
      <c r="E61" s="44">
        <v>0</v>
      </c>
      <c r="F61" s="45"/>
      <c r="G61" s="42"/>
      <c r="H61" s="44">
        <v>0</v>
      </c>
      <c r="I61" s="44">
        <v>0</v>
      </c>
      <c r="J61" s="44">
        <f t="shared" ref="J61:J109" si="2">H61-I61</f>
        <v>0</v>
      </c>
      <c r="K61" s="42"/>
      <c r="L61" s="42"/>
      <c r="M61" s="41"/>
      <c r="N61" s="41"/>
      <c r="O61" s="42"/>
      <c r="P61" s="42"/>
      <c r="Q61" s="42"/>
      <c r="R61" s="41"/>
      <c r="S61" s="41"/>
    </row>
    <row r="62" spans="1:19" s="3" customFormat="1" x14ac:dyDescent="0.25">
      <c r="A62" s="41"/>
      <c r="B62" s="41"/>
      <c r="C62" s="43">
        <v>0</v>
      </c>
      <c r="D62" s="43">
        <v>0</v>
      </c>
      <c r="E62" s="44">
        <v>0</v>
      </c>
      <c r="F62" s="45"/>
      <c r="G62" s="42"/>
      <c r="H62" s="44">
        <v>0</v>
      </c>
      <c r="I62" s="44">
        <v>0</v>
      </c>
      <c r="J62" s="44">
        <f t="shared" si="2"/>
        <v>0</v>
      </c>
      <c r="K62" s="42"/>
      <c r="L62" s="42"/>
      <c r="M62" s="41"/>
      <c r="N62" s="41"/>
      <c r="O62" s="42"/>
      <c r="P62" s="42"/>
      <c r="Q62" s="42"/>
      <c r="R62" s="41"/>
      <c r="S62" s="41"/>
    </row>
    <row r="63" spans="1:19" s="3" customFormat="1" x14ac:dyDescent="0.25">
      <c r="A63" s="41"/>
      <c r="B63" s="41"/>
      <c r="C63" s="43">
        <v>0</v>
      </c>
      <c r="D63" s="43">
        <v>0</v>
      </c>
      <c r="E63" s="44">
        <v>0</v>
      </c>
      <c r="F63" s="45"/>
      <c r="G63" s="42"/>
      <c r="H63" s="44">
        <v>0</v>
      </c>
      <c r="I63" s="44">
        <v>0</v>
      </c>
      <c r="J63" s="44">
        <f t="shared" si="2"/>
        <v>0</v>
      </c>
      <c r="K63" s="42"/>
      <c r="L63" s="42"/>
      <c r="M63" s="41"/>
      <c r="N63" s="41"/>
      <c r="O63" s="42"/>
      <c r="P63" s="42"/>
      <c r="Q63" s="42"/>
      <c r="R63" s="41"/>
      <c r="S63" s="41"/>
    </row>
    <row r="64" spans="1:19" s="3" customFormat="1" x14ac:dyDescent="0.25">
      <c r="A64" s="41"/>
      <c r="B64" s="41"/>
      <c r="C64" s="43">
        <v>0</v>
      </c>
      <c r="D64" s="43">
        <v>0</v>
      </c>
      <c r="E64" s="44">
        <v>0</v>
      </c>
      <c r="F64" s="45"/>
      <c r="G64" s="42"/>
      <c r="H64" s="44">
        <v>0</v>
      </c>
      <c r="I64" s="44">
        <v>0</v>
      </c>
      <c r="J64" s="44">
        <f t="shared" si="2"/>
        <v>0</v>
      </c>
      <c r="K64" s="42"/>
      <c r="L64" s="42"/>
      <c r="M64" s="41"/>
      <c r="N64" s="41"/>
      <c r="O64" s="42"/>
      <c r="P64" s="42"/>
      <c r="Q64" s="42"/>
      <c r="R64" s="41"/>
      <c r="S64" s="41"/>
    </row>
    <row r="65" spans="1:19" s="3" customFormat="1" x14ac:dyDescent="0.25">
      <c r="A65" s="41"/>
      <c r="B65" s="41"/>
      <c r="C65" s="43">
        <v>0</v>
      </c>
      <c r="D65" s="43">
        <v>0</v>
      </c>
      <c r="E65" s="44">
        <v>0</v>
      </c>
      <c r="F65" s="45"/>
      <c r="G65" s="42"/>
      <c r="H65" s="44">
        <v>0</v>
      </c>
      <c r="I65" s="44">
        <v>0</v>
      </c>
      <c r="J65" s="44">
        <f t="shared" si="2"/>
        <v>0</v>
      </c>
      <c r="K65" s="42"/>
      <c r="L65" s="42"/>
      <c r="M65" s="41"/>
      <c r="N65" s="41"/>
      <c r="O65" s="42"/>
      <c r="P65" s="42"/>
      <c r="Q65" s="42"/>
      <c r="R65" s="41"/>
      <c r="S65" s="41"/>
    </row>
    <row r="66" spans="1:19" s="3" customFormat="1" x14ac:dyDescent="0.25">
      <c r="A66" s="41"/>
      <c r="B66" s="41"/>
      <c r="C66" s="43">
        <v>0</v>
      </c>
      <c r="D66" s="43">
        <v>0</v>
      </c>
      <c r="E66" s="44">
        <v>0</v>
      </c>
      <c r="F66" s="45"/>
      <c r="G66" s="42"/>
      <c r="H66" s="44">
        <v>0</v>
      </c>
      <c r="I66" s="44">
        <v>0</v>
      </c>
      <c r="J66" s="44">
        <f t="shared" si="2"/>
        <v>0</v>
      </c>
      <c r="K66" s="42"/>
      <c r="L66" s="42"/>
      <c r="M66" s="41"/>
      <c r="N66" s="41"/>
      <c r="O66" s="42"/>
      <c r="P66" s="42"/>
      <c r="Q66" s="42"/>
      <c r="R66" s="41"/>
      <c r="S66" s="41"/>
    </row>
    <row r="67" spans="1:19" s="3" customFormat="1" x14ac:dyDescent="0.25">
      <c r="A67" s="41"/>
      <c r="B67" s="41"/>
      <c r="C67" s="43">
        <v>0</v>
      </c>
      <c r="D67" s="43">
        <v>0</v>
      </c>
      <c r="E67" s="44">
        <v>0</v>
      </c>
      <c r="F67" s="45"/>
      <c r="G67" s="42"/>
      <c r="H67" s="44">
        <v>0</v>
      </c>
      <c r="I67" s="44">
        <v>0</v>
      </c>
      <c r="J67" s="44">
        <f t="shared" si="2"/>
        <v>0</v>
      </c>
      <c r="K67" s="42"/>
      <c r="L67" s="42"/>
      <c r="M67" s="41"/>
      <c r="N67" s="41"/>
      <c r="O67" s="42"/>
      <c r="P67" s="42"/>
      <c r="Q67" s="42"/>
      <c r="R67" s="41"/>
      <c r="S67" s="41"/>
    </row>
    <row r="68" spans="1:19" s="3" customFormat="1" x14ac:dyDescent="0.25">
      <c r="A68" s="41"/>
      <c r="B68" s="41"/>
      <c r="C68" s="43">
        <v>0</v>
      </c>
      <c r="D68" s="43">
        <v>0</v>
      </c>
      <c r="E68" s="44">
        <v>0</v>
      </c>
      <c r="F68" s="45"/>
      <c r="G68" s="42"/>
      <c r="H68" s="44">
        <v>0</v>
      </c>
      <c r="I68" s="44">
        <v>0</v>
      </c>
      <c r="J68" s="44">
        <f t="shared" si="2"/>
        <v>0</v>
      </c>
      <c r="K68" s="42"/>
      <c r="L68" s="42"/>
      <c r="M68" s="41"/>
      <c r="N68" s="41"/>
      <c r="O68" s="42"/>
      <c r="P68" s="42"/>
      <c r="Q68" s="42"/>
      <c r="R68" s="41"/>
      <c r="S68" s="41"/>
    </row>
    <row r="69" spans="1:19" s="3" customFormat="1" x14ac:dyDescent="0.25">
      <c r="A69" s="41"/>
      <c r="B69" s="41"/>
      <c r="C69" s="43">
        <v>0</v>
      </c>
      <c r="D69" s="43">
        <v>0</v>
      </c>
      <c r="E69" s="44">
        <v>0</v>
      </c>
      <c r="F69" s="45"/>
      <c r="G69" s="42"/>
      <c r="H69" s="44">
        <v>0</v>
      </c>
      <c r="I69" s="44">
        <v>0</v>
      </c>
      <c r="J69" s="44">
        <f t="shared" si="2"/>
        <v>0</v>
      </c>
      <c r="K69" s="42"/>
      <c r="L69" s="42"/>
      <c r="M69" s="41"/>
      <c r="N69" s="41"/>
      <c r="O69" s="42"/>
      <c r="P69" s="42"/>
      <c r="Q69" s="42"/>
      <c r="R69" s="41"/>
      <c r="S69" s="41"/>
    </row>
    <row r="70" spans="1:19" s="3" customFormat="1" x14ac:dyDescent="0.25">
      <c r="A70" s="41"/>
      <c r="B70" s="41"/>
      <c r="C70" s="43">
        <v>0</v>
      </c>
      <c r="D70" s="43">
        <v>0</v>
      </c>
      <c r="E70" s="44">
        <v>0</v>
      </c>
      <c r="F70" s="45"/>
      <c r="G70" s="42"/>
      <c r="H70" s="44">
        <v>0</v>
      </c>
      <c r="I70" s="44">
        <v>0</v>
      </c>
      <c r="J70" s="44">
        <f t="shared" si="2"/>
        <v>0</v>
      </c>
      <c r="K70" s="42"/>
      <c r="L70" s="42"/>
      <c r="M70" s="41"/>
      <c r="N70" s="41"/>
      <c r="O70" s="42"/>
      <c r="P70" s="42"/>
      <c r="Q70" s="42"/>
      <c r="R70" s="41"/>
      <c r="S70" s="41"/>
    </row>
    <row r="71" spans="1:19" s="3" customFormat="1" x14ac:dyDescent="0.25">
      <c r="A71" s="41"/>
      <c r="B71" s="41"/>
      <c r="C71" s="43">
        <v>0</v>
      </c>
      <c r="D71" s="43">
        <v>0</v>
      </c>
      <c r="E71" s="44">
        <v>0</v>
      </c>
      <c r="F71" s="45"/>
      <c r="G71" s="42"/>
      <c r="H71" s="44">
        <v>0</v>
      </c>
      <c r="I71" s="44">
        <v>0</v>
      </c>
      <c r="J71" s="44">
        <f t="shared" si="2"/>
        <v>0</v>
      </c>
      <c r="K71" s="42"/>
      <c r="L71" s="42"/>
      <c r="M71" s="41"/>
      <c r="N71" s="41"/>
      <c r="O71" s="42"/>
      <c r="P71" s="42"/>
      <c r="Q71" s="42"/>
      <c r="R71" s="41"/>
      <c r="S71" s="41"/>
    </row>
    <row r="72" spans="1:19" s="3" customFormat="1" x14ac:dyDescent="0.25">
      <c r="A72" s="41"/>
      <c r="B72" s="41"/>
      <c r="C72" s="43">
        <v>0</v>
      </c>
      <c r="D72" s="43">
        <v>0</v>
      </c>
      <c r="E72" s="44">
        <v>0</v>
      </c>
      <c r="F72" s="45"/>
      <c r="G72" s="42"/>
      <c r="H72" s="44">
        <v>0</v>
      </c>
      <c r="I72" s="44">
        <v>0</v>
      </c>
      <c r="J72" s="44">
        <f t="shared" si="2"/>
        <v>0</v>
      </c>
      <c r="K72" s="42"/>
      <c r="L72" s="42"/>
      <c r="M72" s="41"/>
      <c r="N72" s="41"/>
      <c r="O72" s="42"/>
      <c r="P72" s="42"/>
      <c r="Q72" s="42"/>
      <c r="R72" s="41"/>
      <c r="S72" s="41"/>
    </row>
    <row r="73" spans="1:19" s="3" customFormat="1" x14ac:dyDescent="0.25">
      <c r="A73" s="41"/>
      <c r="B73" s="41"/>
      <c r="C73" s="43">
        <v>0</v>
      </c>
      <c r="D73" s="43">
        <v>0</v>
      </c>
      <c r="E73" s="44">
        <v>0</v>
      </c>
      <c r="F73" s="45"/>
      <c r="G73" s="42"/>
      <c r="H73" s="44">
        <v>0</v>
      </c>
      <c r="I73" s="44">
        <v>0</v>
      </c>
      <c r="J73" s="44">
        <f t="shared" si="2"/>
        <v>0</v>
      </c>
      <c r="K73" s="42"/>
      <c r="L73" s="42"/>
      <c r="M73" s="41"/>
      <c r="N73" s="41"/>
      <c r="O73" s="42"/>
      <c r="P73" s="42"/>
      <c r="Q73" s="42"/>
      <c r="R73" s="41"/>
      <c r="S73" s="41"/>
    </row>
    <row r="74" spans="1:19" s="3" customFormat="1" x14ac:dyDescent="0.25">
      <c r="A74" s="41"/>
      <c r="B74" s="41"/>
      <c r="C74" s="43">
        <v>0</v>
      </c>
      <c r="D74" s="43">
        <v>0</v>
      </c>
      <c r="E74" s="44">
        <v>0</v>
      </c>
      <c r="F74" s="45"/>
      <c r="G74" s="42"/>
      <c r="H74" s="44">
        <v>0</v>
      </c>
      <c r="I74" s="44">
        <v>0</v>
      </c>
      <c r="J74" s="44">
        <f t="shared" si="2"/>
        <v>0</v>
      </c>
      <c r="K74" s="42"/>
      <c r="L74" s="42"/>
      <c r="M74" s="41"/>
      <c r="N74" s="41"/>
      <c r="O74" s="42"/>
      <c r="P74" s="42"/>
      <c r="Q74" s="42"/>
      <c r="R74" s="41"/>
      <c r="S74" s="41"/>
    </row>
    <row r="75" spans="1:19" s="3" customFormat="1" x14ac:dyDescent="0.25">
      <c r="A75" s="41"/>
      <c r="B75" s="41"/>
      <c r="C75" s="43">
        <v>0</v>
      </c>
      <c r="D75" s="43">
        <v>0</v>
      </c>
      <c r="E75" s="44">
        <v>0</v>
      </c>
      <c r="F75" s="45"/>
      <c r="G75" s="42"/>
      <c r="H75" s="44">
        <v>0</v>
      </c>
      <c r="I75" s="44">
        <v>0</v>
      </c>
      <c r="J75" s="44">
        <f t="shared" si="2"/>
        <v>0</v>
      </c>
      <c r="K75" s="42"/>
      <c r="L75" s="42"/>
      <c r="M75" s="41"/>
      <c r="N75" s="41"/>
      <c r="O75" s="42"/>
      <c r="P75" s="42"/>
      <c r="Q75" s="42"/>
      <c r="R75" s="41"/>
      <c r="S75" s="41"/>
    </row>
    <row r="76" spans="1:19" s="3" customFormat="1" x14ac:dyDescent="0.25">
      <c r="A76" s="41"/>
      <c r="B76" s="41"/>
      <c r="C76" s="43">
        <v>0</v>
      </c>
      <c r="D76" s="43">
        <v>0</v>
      </c>
      <c r="E76" s="44">
        <v>0</v>
      </c>
      <c r="F76" s="45"/>
      <c r="G76" s="42"/>
      <c r="H76" s="44">
        <v>0</v>
      </c>
      <c r="I76" s="44">
        <v>0</v>
      </c>
      <c r="J76" s="44">
        <f t="shared" si="2"/>
        <v>0</v>
      </c>
      <c r="K76" s="42"/>
      <c r="L76" s="42"/>
      <c r="M76" s="41"/>
      <c r="N76" s="41"/>
      <c r="O76" s="42"/>
      <c r="P76" s="42"/>
      <c r="Q76" s="42"/>
      <c r="R76" s="41"/>
      <c r="S76" s="41"/>
    </row>
    <row r="77" spans="1:19" s="3" customFormat="1" x14ac:dyDescent="0.25">
      <c r="A77" s="41"/>
      <c r="B77" s="41"/>
      <c r="C77" s="43">
        <v>0</v>
      </c>
      <c r="D77" s="43">
        <v>0</v>
      </c>
      <c r="E77" s="44">
        <v>0</v>
      </c>
      <c r="F77" s="45"/>
      <c r="G77" s="42"/>
      <c r="H77" s="44">
        <v>0</v>
      </c>
      <c r="I77" s="44">
        <v>0</v>
      </c>
      <c r="J77" s="44">
        <f t="shared" si="2"/>
        <v>0</v>
      </c>
      <c r="K77" s="42"/>
      <c r="L77" s="42"/>
      <c r="M77" s="41"/>
      <c r="N77" s="41"/>
      <c r="O77" s="42"/>
      <c r="P77" s="42"/>
      <c r="Q77" s="42"/>
      <c r="R77" s="41"/>
      <c r="S77" s="41"/>
    </row>
    <row r="78" spans="1:19" s="3" customFormat="1" x14ac:dyDescent="0.25">
      <c r="A78" s="41"/>
      <c r="B78" s="41"/>
      <c r="C78" s="43">
        <v>0</v>
      </c>
      <c r="D78" s="43">
        <v>0</v>
      </c>
      <c r="E78" s="44">
        <v>0</v>
      </c>
      <c r="F78" s="45"/>
      <c r="G78" s="42"/>
      <c r="H78" s="44">
        <v>0</v>
      </c>
      <c r="I78" s="44">
        <v>0</v>
      </c>
      <c r="J78" s="44">
        <f t="shared" si="2"/>
        <v>0</v>
      </c>
      <c r="K78" s="42"/>
      <c r="L78" s="42"/>
      <c r="M78" s="41"/>
      <c r="N78" s="41"/>
      <c r="O78" s="42"/>
      <c r="P78" s="42"/>
      <c r="Q78" s="42"/>
      <c r="R78" s="41"/>
      <c r="S78" s="41"/>
    </row>
    <row r="79" spans="1:19" s="3" customFormat="1" x14ac:dyDescent="0.25">
      <c r="A79" s="41"/>
      <c r="B79" s="41"/>
      <c r="C79" s="43">
        <v>0</v>
      </c>
      <c r="D79" s="43">
        <v>0</v>
      </c>
      <c r="E79" s="44">
        <v>0</v>
      </c>
      <c r="F79" s="45"/>
      <c r="G79" s="42"/>
      <c r="H79" s="44">
        <v>0</v>
      </c>
      <c r="I79" s="44">
        <v>0</v>
      </c>
      <c r="J79" s="44">
        <f t="shared" si="2"/>
        <v>0</v>
      </c>
      <c r="K79" s="42"/>
      <c r="L79" s="42"/>
      <c r="M79" s="41"/>
      <c r="N79" s="41"/>
      <c r="O79" s="42"/>
      <c r="P79" s="42"/>
      <c r="Q79" s="42"/>
      <c r="R79" s="41"/>
      <c r="S79" s="41"/>
    </row>
    <row r="80" spans="1:19" s="3" customFormat="1" x14ac:dyDescent="0.25">
      <c r="A80" s="41"/>
      <c r="B80" s="41"/>
      <c r="C80" s="43">
        <v>0</v>
      </c>
      <c r="D80" s="43">
        <v>0</v>
      </c>
      <c r="E80" s="44">
        <v>0</v>
      </c>
      <c r="F80" s="45"/>
      <c r="G80" s="42"/>
      <c r="H80" s="44">
        <v>0</v>
      </c>
      <c r="I80" s="44">
        <v>0</v>
      </c>
      <c r="J80" s="44">
        <f t="shared" si="2"/>
        <v>0</v>
      </c>
      <c r="K80" s="42"/>
      <c r="L80" s="42"/>
      <c r="M80" s="41"/>
      <c r="N80" s="41"/>
      <c r="O80" s="42"/>
      <c r="P80" s="42"/>
      <c r="Q80" s="42"/>
      <c r="R80" s="41"/>
      <c r="S80" s="41"/>
    </row>
    <row r="81" spans="1:19" s="3" customFormat="1" x14ac:dyDescent="0.25">
      <c r="A81" s="41"/>
      <c r="B81" s="41"/>
      <c r="C81" s="43">
        <v>0</v>
      </c>
      <c r="D81" s="43">
        <v>0</v>
      </c>
      <c r="E81" s="44">
        <v>0</v>
      </c>
      <c r="F81" s="45"/>
      <c r="G81" s="42"/>
      <c r="H81" s="44">
        <v>0</v>
      </c>
      <c r="I81" s="44">
        <v>0</v>
      </c>
      <c r="J81" s="44">
        <f t="shared" si="2"/>
        <v>0</v>
      </c>
      <c r="K81" s="42"/>
      <c r="L81" s="42"/>
      <c r="M81" s="41"/>
      <c r="N81" s="41"/>
      <c r="O81" s="42"/>
      <c r="P81" s="42"/>
      <c r="Q81" s="42"/>
      <c r="R81" s="41"/>
      <c r="S81" s="41"/>
    </row>
    <row r="82" spans="1:19" s="3" customFormat="1" x14ac:dyDescent="0.25">
      <c r="A82" s="41"/>
      <c r="B82" s="41"/>
      <c r="C82" s="43">
        <v>0</v>
      </c>
      <c r="D82" s="43">
        <v>0</v>
      </c>
      <c r="E82" s="44">
        <v>0</v>
      </c>
      <c r="F82" s="45"/>
      <c r="G82" s="42"/>
      <c r="H82" s="44">
        <v>0</v>
      </c>
      <c r="I82" s="44">
        <v>0</v>
      </c>
      <c r="J82" s="44">
        <f t="shared" si="2"/>
        <v>0</v>
      </c>
      <c r="K82" s="42"/>
      <c r="L82" s="42"/>
      <c r="M82" s="41"/>
      <c r="N82" s="41"/>
      <c r="O82" s="42"/>
      <c r="P82" s="42"/>
      <c r="Q82" s="42"/>
      <c r="R82" s="41"/>
      <c r="S82" s="41"/>
    </row>
    <row r="83" spans="1:19" s="3" customFormat="1" x14ac:dyDescent="0.25">
      <c r="A83" s="41"/>
      <c r="B83" s="41"/>
      <c r="C83" s="43">
        <v>0</v>
      </c>
      <c r="D83" s="43">
        <v>0</v>
      </c>
      <c r="E83" s="44">
        <v>0</v>
      </c>
      <c r="F83" s="45"/>
      <c r="G83" s="42"/>
      <c r="H83" s="44">
        <v>0</v>
      </c>
      <c r="I83" s="44">
        <v>0</v>
      </c>
      <c r="J83" s="44">
        <f t="shared" si="2"/>
        <v>0</v>
      </c>
      <c r="K83" s="42"/>
      <c r="L83" s="42"/>
      <c r="M83" s="41"/>
      <c r="N83" s="41"/>
      <c r="O83" s="42"/>
      <c r="P83" s="42"/>
      <c r="Q83" s="42"/>
      <c r="R83" s="41"/>
      <c r="S83" s="41"/>
    </row>
    <row r="84" spans="1:19" s="3" customFormat="1" x14ac:dyDescent="0.25">
      <c r="A84" s="41"/>
      <c r="B84" s="41"/>
      <c r="C84" s="43">
        <v>0</v>
      </c>
      <c r="D84" s="43">
        <v>0</v>
      </c>
      <c r="E84" s="44">
        <v>0</v>
      </c>
      <c r="F84" s="45"/>
      <c r="G84" s="42"/>
      <c r="H84" s="44">
        <v>0</v>
      </c>
      <c r="I84" s="44">
        <v>0</v>
      </c>
      <c r="J84" s="44">
        <f t="shared" si="2"/>
        <v>0</v>
      </c>
      <c r="K84" s="42"/>
      <c r="L84" s="42"/>
      <c r="M84" s="41"/>
      <c r="N84" s="41"/>
      <c r="O84" s="42"/>
      <c r="P84" s="42"/>
      <c r="Q84" s="42"/>
      <c r="R84" s="41"/>
      <c r="S84" s="41"/>
    </row>
    <row r="85" spans="1:19" s="3" customFormat="1" x14ac:dyDescent="0.25">
      <c r="A85" s="41"/>
      <c r="B85" s="41"/>
      <c r="C85" s="43">
        <v>0</v>
      </c>
      <c r="D85" s="43">
        <v>0</v>
      </c>
      <c r="E85" s="44">
        <v>0</v>
      </c>
      <c r="F85" s="45"/>
      <c r="G85" s="42"/>
      <c r="H85" s="44">
        <v>0</v>
      </c>
      <c r="I85" s="44">
        <v>0</v>
      </c>
      <c r="J85" s="44">
        <f t="shared" si="2"/>
        <v>0</v>
      </c>
      <c r="K85" s="42"/>
      <c r="L85" s="42"/>
      <c r="M85" s="41"/>
      <c r="N85" s="41"/>
      <c r="O85" s="42"/>
      <c r="P85" s="42"/>
      <c r="Q85" s="42"/>
      <c r="R85" s="41"/>
      <c r="S85" s="41"/>
    </row>
    <row r="86" spans="1:19" s="3" customFormat="1" x14ac:dyDescent="0.25">
      <c r="A86" s="41"/>
      <c r="B86" s="41"/>
      <c r="C86" s="43">
        <v>0</v>
      </c>
      <c r="D86" s="43">
        <v>0</v>
      </c>
      <c r="E86" s="44">
        <v>0</v>
      </c>
      <c r="F86" s="45"/>
      <c r="G86" s="42"/>
      <c r="H86" s="44">
        <v>0</v>
      </c>
      <c r="I86" s="44">
        <v>0</v>
      </c>
      <c r="J86" s="44">
        <f t="shared" si="2"/>
        <v>0</v>
      </c>
      <c r="K86" s="42"/>
      <c r="L86" s="42"/>
      <c r="M86" s="41"/>
      <c r="N86" s="41"/>
      <c r="O86" s="42"/>
      <c r="P86" s="42"/>
      <c r="Q86" s="42"/>
      <c r="R86" s="41"/>
      <c r="S86" s="41"/>
    </row>
    <row r="87" spans="1:19" s="3" customFormat="1" x14ac:dyDescent="0.25">
      <c r="A87" s="41"/>
      <c r="B87" s="41"/>
      <c r="C87" s="43">
        <v>0</v>
      </c>
      <c r="D87" s="43">
        <v>0</v>
      </c>
      <c r="E87" s="44">
        <v>0</v>
      </c>
      <c r="F87" s="45"/>
      <c r="G87" s="42"/>
      <c r="H87" s="44">
        <v>0</v>
      </c>
      <c r="I87" s="44">
        <v>0</v>
      </c>
      <c r="J87" s="44">
        <f t="shared" si="2"/>
        <v>0</v>
      </c>
      <c r="K87" s="42"/>
      <c r="L87" s="42"/>
      <c r="M87" s="41"/>
      <c r="N87" s="41"/>
      <c r="O87" s="42"/>
      <c r="P87" s="42"/>
      <c r="Q87" s="42"/>
      <c r="R87" s="41"/>
      <c r="S87" s="41"/>
    </row>
    <row r="88" spans="1:19" s="3" customFormat="1" x14ac:dyDescent="0.25">
      <c r="A88" s="41"/>
      <c r="B88" s="41"/>
      <c r="C88" s="43">
        <v>0</v>
      </c>
      <c r="D88" s="43">
        <v>0</v>
      </c>
      <c r="E88" s="44">
        <v>0</v>
      </c>
      <c r="F88" s="45"/>
      <c r="G88" s="42"/>
      <c r="H88" s="44">
        <v>0</v>
      </c>
      <c r="I88" s="44">
        <v>0</v>
      </c>
      <c r="J88" s="44">
        <f t="shared" si="2"/>
        <v>0</v>
      </c>
      <c r="K88" s="42"/>
      <c r="L88" s="42"/>
      <c r="M88" s="41"/>
      <c r="N88" s="41"/>
      <c r="O88" s="42"/>
      <c r="P88" s="42"/>
      <c r="Q88" s="42"/>
      <c r="R88" s="41"/>
      <c r="S88" s="41"/>
    </row>
    <row r="89" spans="1:19" s="3" customFormat="1" x14ac:dyDescent="0.25">
      <c r="A89" s="41"/>
      <c r="B89" s="41"/>
      <c r="C89" s="43">
        <v>0</v>
      </c>
      <c r="D89" s="43">
        <v>0</v>
      </c>
      <c r="E89" s="44">
        <v>0</v>
      </c>
      <c r="F89" s="45"/>
      <c r="G89" s="42"/>
      <c r="H89" s="44">
        <v>0</v>
      </c>
      <c r="I89" s="44">
        <v>0</v>
      </c>
      <c r="J89" s="44">
        <f t="shared" si="2"/>
        <v>0</v>
      </c>
      <c r="K89" s="42"/>
      <c r="L89" s="42"/>
      <c r="M89" s="41"/>
      <c r="N89" s="41"/>
      <c r="O89" s="42"/>
      <c r="P89" s="42"/>
      <c r="Q89" s="42"/>
      <c r="R89" s="41"/>
      <c r="S89" s="41"/>
    </row>
    <row r="90" spans="1:19" s="3" customFormat="1" x14ac:dyDescent="0.25">
      <c r="A90" s="41"/>
      <c r="B90" s="41"/>
      <c r="C90" s="43">
        <v>0</v>
      </c>
      <c r="D90" s="43">
        <v>0</v>
      </c>
      <c r="E90" s="44">
        <v>0</v>
      </c>
      <c r="F90" s="45"/>
      <c r="G90" s="42"/>
      <c r="H90" s="44">
        <v>0</v>
      </c>
      <c r="I90" s="44">
        <v>0</v>
      </c>
      <c r="J90" s="44">
        <f t="shared" si="2"/>
        <v>0</v>
      </c>
      <c r="K90" s="42"/>
      <c r="L90" s="42"/>
      <c r="M90" s="41"/>
      <c r="N90" s="41"/>
      <c r="O90" s="42"/>
      <c r="P90" s="42"/>
      <c r="Q90" s="42"/>
      <c r="R90" s="41"/>
      <c r="S90" s="41"/>
    </row>
    <row r="91" spans="1:19" s="3" customFormat="1" x14ac:dyDescent="0.25">
      <c r="A91" s="41"/>
      <c r="B91" s="41"/>
      <c r="C91" s="43">
        <v>0</v>
      </c>
      <c r="D91" s="43">
        <v>0</v>
      </c>
      <c r="E91" s="44">
        <v>0</v>
      </c>
      <c r="F91" s="45"/>
      <c r="G91" s="42"/>
      <c r="H91" s="44">
        <v>0</v>
      </c>
      <c r="I91" s="44">
        <v>0</v>
      </c>
      <c r="J91" s="44">
        <f t="shared" si="2"/>
        <v>0</v>
      </c>
      <c r="K91" s="42"/>
      <c r="L91" s="42"/>
      <c r="M91" s="41"/>
      <c r="N91" s="41"/>
      <c r="O91" s="42"/>
      <c r="P91" s="42"/>
      <c r="Q91" s="42"/>
      <c r="R91" s="41"/>
      <c r="S91" s="41"/>
    </row>
    <row r="92" spans="1:19" s="3" customFormat="1" x14ac:dyDescent="0.25">
      <c r="A92" s="41"/>
      <c r="B92" s="41"/>
      <c r="C92" s="43">
        <v>0</v>
      </c>
      <c r="D92" s="43">
        <v>0</v>
      </c>
      <c r="E92" s="44">
        <v>0</v>
      </c>
      <c r="F92" s="45"/>
      <c r="G92" s="42"/>
      <c r="H92" s="44">
        <v>0</v>
      </c>
      <c r="I92" s="44">
        <v>0</v>
      </c>
      <c r="J92" s="44">
        <f t="shared" si="2"/>
        <v>0</v>
      </c>
      <c r="K92" s="42"/>
      <c r="L92" s="42"/>
      <c r="M92" s="41"/>
      <c r="N92" s="41"/>
      <c r="O92" s="42"/>
      <c r="P92" s="42"/>
      <c r="Q92" s="42"/>
      <c r="R92" s="41"/>
      <c r="S92" s="41"/>
    </row>
    <row r="93" spans="1:19" s="3" customFormat="1" x14ac:dyDescent="0.25">
      <c r="A93" s="41"/>
      <c r="B93" s="41"/>
      <c r="C93" s="43">
        <v>0</v>
      </c>
      <c r="D93" s="43">
        <v>0</v>
      </c>
      <c r="E93" s="44">
        <v>0</v>
      </c>
      <c r="F93" s="45"/>
      <c r="G93" s="42"/>
      <c r="H93" s="44">
        <v>0</v>
      </c>
      <c r="I93" s="44">
        <v>0</v>
      </c>
      <c r="J93" s="44">
        <f t="shared" si="2"/>
        <v>0</v>
      </c>
      <c r="K93" s="42"/>
      <c r="L93" s="42"/>
      <c r="M93" s="41"/>
      <c r="N93" s="41"/>
      <c r="O93" s="42"/>
      <c r="P93" s="42"/>
      <c r="Q93" s="42"/>
      <c r="R93" s="41"/>
      <c r="S93" s="41"/>
    </row>
    <row r="94" spans="1:19" s="3" customFormat="1" x14ac:dyDescent="0.25">
      <c r="A94" s="41"/>
      <c r="B94" s="41"/>
      <c r="C94" s="43">
        <v>0</v>
      </c>
      <c r="D94" s="43">
        <v>0</v>
      </c>
      <c r="E94" s="44">
        <v>0</v>
      </c>
      <c r="F94" s="45"/>
      <c r="G94" s="42"/>
      <c r="H94" s="44">
        <v>0</v>
      </c>
      <c r="I94" s="44">
        <v>0</v>
      </c>
      <c r="J94" s="44">
        <f t="shared" si="2"/>
        <v>0</v>
      </c>
      <c r="K94" s="42"/>
      <c r="L94" s="42"/>
      <c r="M94" s="41"/>
      <c r="N94" s="41"/>
      <c r="O94" s="42"/>
      <c r="P94" s="42"/>
      <c r="Q94" s="42"/>
      <c r="R94" s="41"/>
      <c r="S94" s="41"/>
    </row>
    <row r="95" spans="1:19" s="3" customFormat="1" x14ac:dyDescent="0.25">
      <c r="A95" s="41"/>
      <c r="B95" s="41"/>
      <c r="C95" s="43">
        <v>0</v>
      </c>
      <c r="D95" s="43">
        <v>0</v>
      </c>
      <c r="E95" s="44">
        <v>0</v>
      </c>
      <c r="F95" s="45"/>
      <c r="G95" s="42"/>
      <c r="H95" s="44">
        <v>0</v>
      </c>
      <c r="I95" s="44">
        <v>0</v>
      </c>
      <c r="J95" s="44">
        <f t="shared" si="2"/>
        <v>0</v>
      </c>
      <c r="K95" s="42"/>
      <c r="L95" s="42"/>
      <c r="M95" s="41"/>
      <c r="N95" s="41"/>
      <c r="O95" s="42"/>
      <c r="P95" s="42"/>
      <c r="Q95" s="42"/>
      <c r="R95" s="41"/>
      <c r="S95" s="41"/>
    </row>
    <row r="96" spans="1:19" s="3" customFormat="1" x14ac:dyDescent="0.25">
      <c r="A96" s="41"/>
      <c r="B96" s="41"/>
      <c r="C96" s="43">
        <v>0</v>
      </c>
      <c r="D96" s="43">
        <v>0</v>
      </c>
      <c r="E96" s="44">
        <v>0</v>
      </c>
      <c r="F96" s="45"/>
      <c r="G96" s="42"/>
      <c r="H96" s="44">
        <v>0</v>
      </c>
      <c r="I96" s="44">
        <v>0</v>
      </c>
      <c r="J96" s="44">
        <f t="shared" si="2"/>
        <v>0</v>
      </c>
      <c r="K96" s="42"/>
      <c r="L96" s="42"/>
      <c r="M96" s="41"/>
      <c r="N96" s="41"/>
      <c r="O96" s="42"/>
      <c r="P96" s="42"/>
      <c r="Q96" s="42"/>
      <c r="R96" s="41"/>
      <c r="S96" s="41"/>
    </row>
    <row r="97" spans="1:19" s="3" customFormat="1" x14ac:dyDescent="0.25">
      <c r="A97" s="41"/>
      <c r="B97" s="41"/>
      <c r="C97" s="43">
        <v>0</v>
      </c>
      <c r="D97" s="43">
        <v>0</v>
      </c>
      <c r="E97" s="44">
        <v>0</v>
      </c>
      <c r="F97" s="45"/>
      <c r="G97" s="42"/>
      <c r="H97" s="44">
        <v>0</v>
      </c>
      <c r="I97" s="44">
        <v>0</v>
      </c>
      <c r="J97" s="44">
        <f t="shared" si="2"/>
        <v>0</v>
      </c>
      <c r="K97" s="42"/>
      <c r="L97" s="42"/>
      <c r="M97" s="41"/>
      <c r="N97" s="41"/>
      <c r="O97" s="42"/>
      <c r="P97" s="42"/>
      <c r="Q97" s="42"/>
      <c r="R97" s="41"/>
      <c r="S97" s="41"/>
    </row>
    <row r="98" spans="1:19" s="3" customFormat="1" x14ac:dyDescent="0.25">
      <c r="A98" s="41"/>
      <c r="B98" s="41"/>
      <c r="C98" s="43">
        <v>0</v>
      </c>
      <c r="D98" s="43">
        <v>0</v>
      </c>
      <c r="E98" s="44">
        <v>0</v>
      </c>
      <c r="F98" s="45"/>
      <c r="G98" s="42"/>
      <c r="H98" s="44">
        <v>0</v>
      </c>
      <c r="I98" s="44">
        <v>0</v>
      </c>
      <c r="J98" s="44">
        <f t="shared" si="2"/>
        <v>0</v>
      </c>
      <c r="K98" s="42"/>
      <c r="L98" s="42"/>
      <c r="M98" s="41"/>
      <c r="N98" s="41"/>
      <c r="O98" s="42"/>
      <c r="P98" s="42"/>
      <c r="Q98" s="42"/>
      <c r="R98" s="41"/>
      <c r="S98" s="41"/>
    </row>
    <row r="99" spans="1:19" s="3" customFormat="1" x14ac:dyDescent="0.25">
      <c r="A99" s="41"/>
      <c r="B99" s="41"/>
      <c r="C99" s="43">
        <v>0</v>
      </c>
      <c r="D99" s="43">
        <v>0</v>
      </c>
      <c r="E99" s="44">
        <v>0</v>
      </c>
      <c r="F99" s="45"/>
      <c r="G99" s="42"/>
      <c r="H99" s="44">
        <v>0</v>
      </c>
      <c r="I99" s="44">
        <v>0</v>
      </c>
      <c r="J99" s="44">
        <f t="shared" si="2"/>
        <v>0</v>
      </c>
      <c r="K99" s="42"/>
      <c r="L99" s="42"/>
      <c r="M99" s="41"/>
      <c r="N99" s="41"/>
      <c r="O99" s="42"/>
      <c r="P99" s="42"/>
      <c r="Q99" s="42"/>
      <c r="R99" s="41"/>
      <c r="S99" s="41"/>
    </row>
    <row r="100" spans="1:19" s="3" customFormat="1" x14ac:dyDescent="0.25">
      <c r="A100" s="41"/>
      <c r="B100" s="41"/>
      <c r="C100" s="43">
        <v>0</v>
      </c>
      <c r="D100" s="43">
        <v>0</v>
      </c>
      <c r="E100" s="44">
        <v>0</v>
      </c>
      <c r="F100" s="45"/>
      <c r="G100" s="42"/>
      <c r="H100" s="44">
        <v>0</v>
      </c>
      <c r="I100" s="44">
        <v>0</v>
      </c>
      <c r="J100" s="44">
        <f t="shared" si="2"/>
        <v>0</v>
      </c>
      <c r="K100" s="42"/>
      <c r="L100" s="42"/>
      <c r="M100" s="41"/>
      <c r="N100" s="41"/>
      <c r="O100" s="42"/>
      <c r="P100" s="42"/>
      <c r="Q100" s="42"/>
      <c r="R100" s="41"/>
      <c r="S100" s="41"/>
    </row>
    <row r="101" spans="1:19" s="3" customFormat="1" x14ac:dyDescent="0.25">
      <c r="A101" s="41"/>
      <c r="B101" s="41"/>
      <c r="C101" s="43">
        <v>0</v>
      </c>
      <c r="D101" s="43">
        <v>0</v>
      </c>
      <c r="E101" s="44">
        <v>0</v>
      </c>
      <c r="F101" s="45"/>
      <c r="G101" s="42"/>
      <c r="H101" s="44">
        <v>0</v>
      </c>
      <c r="I101" s="44">
        <v>0</v>
      </c>
      <c r="J101" s="44">
        <f t="shared" si="2"/>
        <v>0</v>
      </c>
      <c r="K101" s="42"/>
      <c r="L101" s="42"/>
      <c r="M101" s="41"/>
      <c r="N101" s="41"/>
      <c r="O101" s="42"/>
      <c r="P101" s="42"/>
      <c r="Q101" s="42"/>
      <c r="R101" s="41"/>
      <c r="S101" s="41"/>
    </row>
    <row r="102" spans="1:19" s="3" customFormat="1" x14ac:dyDescent="0.25">
      <c r="A102" s="41"/>
      <c r="B102" s="41"/>
      <c r="C102" s="43">
        <v>0</v>
      </c>
      <c r="D102" s="43">
        <v>0</v>
      </c>
      <c r="E102" s="44">
        <v>0</v>
      </c>
      <c r="F102" s="45"/>
      <c r="G102" s="42"/>
      <c r="H102" s="44">
        <v>0</v>
      </c>
      <c r="I102" s="44">
        <v>0</v>
      </c>
      <c r="J102" s="44">
        <f t="shared" si="2"/>
        <v>0</v>
      </c>
      <c r="K102" s="42"/>
      <c r="L102" s="42"/>
      <c r="M102" s="41"/>
      <c r="N102" s="41"/>
      <c r="O102" s="42"/>
      <c r="P102" s="42"/>
      <c r="Q102" s="42"/>
      <c r="R102" s="41"/>
      <c r="S102" s="41"/>
    </row>
    <row r="103" spans="1:19" s="3" customFormat="1" x14ac:dyDescent="0.25">
      <c r="A103" s="41"/>
      <c r="B103" s="41"/>
      <c r="C103" s="43">
        <v>0</v>
      </c>
      <c r="D103" s="43">
        <v>0</v>
      </c>
      <c r="E103" s="44">
        <v>0</v>
      </c>
      <c r="F103" s="45"/>
      <c r="G103" s="42"/>
      <c r="H103" s="44">
        <v>0</v>
      </c>
      <c r="I103" s="44">
        <v>0</v>
      </c>
      <c r="J103" s="44">
        <f t="shared" si="2"/>
        <v>0</v>
      </c>
      <c r="K103" s="42"/>
      <c r="L103" s="42"/>
      <c r="M103" s="41"/>
      <c r="N103" s="41"/>
      <c r="O103" s="42"/>
      <c r="P103" s="42"/>
      <c r="Q103" s="42"/>
      <c r="R103" s="41"/>
      <c r="S103" s="41"/>
    </row>
    <row r="104" spans="1:19" s="3" customFormat="1" x14ac:dyDescent="0.25">
      <c r="A104" s="41"/>
      <c r="B104" s="41"/>
      <c r="C104" s="43">
        <v>0</v>
      </c>
      <c r="D104" s="43">
        <v>0</v>
      </c>
      <c r="E104" s="44">
        <v>0</v>
      </c>
      <c r="F104" s="45"/>
      <c r="G104" s="42"/>
      <c r="H104" s="44">
        <v>0</v>
      </c>
      <c r="I104" s="44">
        <v>0</v>
      </c>
      <c r="J104" s="44">
        <f t="shared" si="2"/>
        <v>0</v>
      </c>
      <c r="K104" s="42"/>
      <c r="L104" s="42"/>
      <c r="M104" s="41"/>
      <c r="N104" s="41"/>
      <c r="O104" s="42"/>
      <c r="P104" s="42"/>
      <c r="Q104" s="42"/>
      <c r="R104" s="41"/>
      <c r="S104" s="41"/>
    </row>
    <row r="105" spans="1:19" s="3" customFormat="1" x14ac:dyDescent="0.25">
      <c r="A105" s="41"/>
      <c r="B105" s="41"/>
      <c r="C105" s="43">
        <v>0</v>
      </c>
      <c r="D105" s="43">
        <v>0</v>
      </c>
      <c r="E105" s="44">
        <v>0</v>
      </c>
      <c r="F105" s="45"/>
      <c r="G105" s="42"/>
      <c r="H105" s="44">
        <v>0</v>
      </c>
      <c r="I105" s="44">
        <v>0</v>
      </c>
      <c r="J105" s="44">
        <f t="shared" si="2"/>
        <v>0</v>
      </c>
      <c r="K105" s="42"/>
      <c r="L105" s="42"/>
      <c r="M105" s="41"/>
      <c r="N105" s="41"/>
      <c r="O105" s="42"/>
      <c r="P105" s="42"/>
      <c r="Q105" s="42"/>
      <c r="R105" s="41"/>
      <c r="S105" s="41"/>
    </row>
    <row r="106" spans="1:19" s="3" customFormat="1" x14ac:dyDescent="0.25">
      <c r="A106" s="41"/>
      <c r="B106" s="41"/>
      <c r="C106" s="43">
        <v>0</v>
      </c>
      <c r="D106" s="43">
        <v>0</v>
      </c>
      <c r="E106" s="44">
        <v>0</v>
      </c>
      <c r="F106" s="45"/>
      <c r="G106" s="42"/>
      <c r="H106" s="44">
        <v>0</v>
      </c>
      <c r="I106" s="44">
        <v>0</v>
      </c>
      <c r="J106" s="44">
        <f t="shared" si="2"/>
        <v>0</v>
      </c>
      <c r="K106" s="42"/>
      <c r="L106" s="42"/>
      <c r="M106" s="41"/>
      <c r="N106" s="41"/>
      <c r="O106" s="42"/>
      <c r="P106" s="42"/>
      <c r="Q106" s="42"/>
      <c r="R106" s="41"/>
      <c r="S106" s="41"/>
    </row>
    <row r="107" spans="1:19" s="3" customFormat="1" x14ac:dyDescent="0.25">
      <c r="A107" s="41"/>
      <c r="B107" s="41"/>
      <c r="C107" s="43">
        <v>0</v>
      </c>
      <c r="D107" s="43">
        <v>0</v>
      </c>
      <c r="E107" s="44">
        <v>0</v>
      </c>
      <c r="F107" s="45"/>
      <c r="G107" s="42"/>
      <c r="H107" s="44">
        <v>0</v>
      </c>
      <c r="I107" s="44">
        <v>0</v>
      </c>
      <c r="J107" s="44">
        <f t="shared" si="2"/>
        <v>0</v>
      </c>
      <c r="K107" s="42"/>
      <c r="L107" s="42"/>
      <c r="M107" s="41"/>
      <c r="N107" s="41"/>
      <c r="O107" s="42"/>
      <c r="P107" s="42"/>
      <c r="Q107" s="42"/>
      <c r="R107" s="41"/>
      <c r="S107" s="41"/>
    </row>
    <row r="108" spans="1:19" s="3" customFormat="1" x14ac:dyDescent="0.25">
      <c r="A108" s="41"/>
      <c r="B108" s="41"/>
      <c r="C108" s="43">
        <v>0</v>
      </c>
      <c r="D108" s="43">
        <v>0</v>
      </c>
      <c r="E108" s="44">
        <v>0</v>
      </c>
      <c r="F108" s="45"/>
      <c r="G108" s="42"/>
      <c r="H108" s="44">
        <v>0</v>
      </c>
      <c r="I108" s="44">
        <v>0</v>
      </c>
      <c r="J108" s="44">
        <f t="shared" si="2"/>
        <v>0</v>
      </c>
      <c r="K108" s="42"/>
      <c r="L108" s="42"/>
      <c r="M108" s="41"/>
      <c r="N108" s="41"/>
      <c r="O108" s="42"/>
      <c r="P108" s="42"/>
      <c r="Q108" s="42"/>
      <c r="R108" s="41"/>
      <c r="S108" s="41"/>
    </row>
    <row r="109" spans="1:19" s="3" customFormat="1" x14ac:dyDescent="0.25">
      <c r="A109" s="41" t="s">
        <v>144</v>
      </c>
      <c r="B109" s="41"/>
      <c r="C109" s="43">
        <f>SUM(C9:C108)</f>
        <v>650195000</v>
      </c>
      <c r="D109" s="43">
        <f>SUM(D9:D108)</f>
        <v>451990000</v>
      </c>
      <c r="E109" s="44">
        <f>SUM(E9:E108)</f>
        <v>604387161.91999996</v>
      </c>
      <c r="F109" s="45"/>
      <c r="G109" s="42"/>
      <c r="H109" s="44">
        <v>0</v>
      </c>
      <c r="I109" s="44">
        <v>0</v>
      </c>
      <c r="J109" s="44">
        <f t="shared" si="2"/>
        <v>0</v>
      </c>
      <c r="K109" s="42"/>
      <c r="L109" s="42"/>
      <c r="M109" s="41"/>
      <c r="N109" s="41"/>
      <c r="O109" s="42"/>
      <c r="P109" s="42"/>
      <c r="Q109" s="42"/>
      <c r="R109" s="41"/>
      <c r="S109" s="41"/>
    </row>
    <row r="110" spans="1:19" s="3" customFormat="1" x14ac:dyDescent="0.25">
      <c r="A110" s="61" t="s">
        <v>145</v>
      </c>
      <c r="B110" s="61"/>
      <c r="C110" s="62">
        <f>+C9+C10+C11+C12+C13+C14+C15+C16+C17+C18+C19+C20+C21+C22+C23+C24+C25+C26+C27+C28+C38+C39+C40</f>
        <v>492305000</v>
      </c>
      <c r="D110" s="62">
        <f>+D9+D10+D11+D12+D13+D14+D15+D16+D17+D18+D19+D20+D21+D22+D23+D24+D25+D26+D27+D28+D38+D39+D40</f>
        <v>325710000</v>
      </c>
      <c r="E110" s="63">
        <f>+E9+E10+E11+E12+E13+E14+E15+E16+E17+E18+E19+E20+E21+E22+E23+E24+E25+E26+E27+E28+E38+E39+E40</f>
        <v>440671949.91999996</v>
      </c>
      <c r="F110" s="64"/>
      <c r="G110" s="50"/>
      <c r="H110" s="63"/>
      <c r="I110" s="63"/>
      <c r="J110" s="63"/>
      <c r="K110" s="50"/>
      <c r="L110" s="50"/>
      <c r="M110" s="61"/>
      <c r="N110" s="61"/>
      <c r="O110" s="50"/>
      <c r="P110" s="50"/>
      <c r="Q110" s="50"/>
      <c r="R110" s="61"/>
      <c r="S110" s="61"/>
    </row>
    <row r="111" spans="1:19" s="73" customFormat="1" ht="15" x14ac:dyDescent="0.25">
      <c r="A111" s="73" t="s">
        <v>1</v>
      </c>
    </row>
    <row r="112" spans="1:19" s="68" customFormat="1" ht="19.899999999999999" customHeight="1" x14ac:dyDescent="0.25">
      <c r="A112" s="68" t="s">
        <v>8</v>
      </c>
    </row>
  </sheetData>
  <sheetProtection algorithmName="SHA-512" hashValue="fjhZkvHPbgTpTG7NoVknHPJ/WgLIeaGWCz8ZW1niDl9rqKFrnIngs0vMzazLRj5+1cZ4yCJmu8hlvDHQV++9Fw==" saltValue="befRdbK+8fENbDlDSIVYhg==" spinCount="100000" sheet="1" formatColumns="0" formatRows="0" insertRows="0"/>
  <mergeCells count="9">
    <mergeCell ref="A112:XFD112"/>
    <mergeCell ref="A111:XFD111"/>
    <mergeCell ref="A1:XFD1"/>
    <mergeCell ref="A2:XFD2"/>
    <mergeCell ref="A5:XFD5"/>
    <mergeCell ref="A6:XFD6"/>
    <mergeCell ref="A7:XFD7"/>
    <mergeCell ref="C3:XFD3"/>
    <mergeCell ref="C4:XFD4"/>
  </mergeCells>
  <conditionalFormatting sqref="A9">
    <cfRule type="containsText" dxfId="3" priority="1" operator="containsText" text="No Reportable Debt">
      <formula>NOT(ISERROR(SEARCH("No Reportable Debt",A9)))</formula>
    </cfRule>
  </conditionalFormatting>
  <conditionalFormatting sqref="M9:Q110">
    <cfRule type="expression" dxfId="2"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1:XFD111"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paperSize="17" scale="60" fitToHeight="0" orientation="landscape"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Hide!$A$1:$A$3</xm:f>
          </x14:formula1>
          <xm:sqref>G10:G110 L9</xm:sqref>
        </x14:dataValidation>
        <x14:dataValidation type="list" allowBlank="1" showInputMessage="1" showErrorMessage="1" prompt="please select a value from drop down list" xr:uid="{00000000-0002-0000-0200-000001000000}">
          <x14:formula1>
            <xm:f>Hide!$D$2:$D$22</xm:f>
          </x14:formula1>
          <xm:sqref>M10:M110</xm:sqref>
        </x14:dataValidation>
        <x14:dataValidation type="list" allowBlank="1" showInputMessage="1" showErrorMessage="1" xr:uid="{00000000-0002-0000-0200-000002000000}">
          <x14:formula1>
            <xm:f>Hide!$E$2:$E$23</xm:f>
          </x14:formula1>
          <xm:sqref>N9</xm:sqref>
        </x14:dataValidation>
        <x14:dataValidation type="list" allowBlank="1" showInputMessage="1" showErrorMessage="1" prompt="please select a value from drop down list" xr:uid="{00000000-0002-0000-0200-000003000000}">
          <x14:formula1>
            <xm:f>Hide!$F$2:$F$23</xm:f>
          </x14:formula1>
          <xm:sqref>O9:O110</xm:sqref>
        </x14:dataValidation>
        <x14:dataValidation type="list" allowBlank="1" showInputMessage="1" showErrorMessage="1" prompt="please select a value from drop down list" xr:uid="{00000000-0002-0000-0200-000004000000}">
          <x14:formula1>
            <xm:f>Hide!$G$2:$G$13</xm:f>
          </x14:formula1>
          <xm:sqref>P9:P110</xm:sqref>
        </x14:dataValidation>
        <x14:dataValidation type="list" allowBlank="1" showInputMessage="1" showErrorMessage="1" prompt="plese select a value from drop down list" xr:uid="{60D0553A-0CB7-4BBC-BCC8-5962AEC658A1}">
          <x14:formula1>
            <xm:f>Hide!$A$1:$A$3</xm:f>
          </x14:formula1>
          <xm:sqref>G9</xm:sqref>
        </x14:dataValidation>
        <x14:dataValidation type="list" allowBlank="1" showInputMessage="1" showErrorMessage="1" prompt="plese select a value from drop down list" xr:uid="{A15E16AE-761F-4F9D-92C3-F4A8DE8FE8DA}">
          <x14:formula1>
            <xm:f>Hide!$D$2:$D$22</xm:f>
          </x14:formula1>
          <xm:sqref>M9</xm:sqref>
        </x14:dataValidation>
        <x14:dataValidation type="list" allowBlank="1" showInputMessage="1" showErrorMessage="1" prompt="please select from drop down list" xr:uid="{CA3AE129-433E-497E-B090-C7DF0BC59C4B}">
          <x14:formula1>
            <xm:f>Hide!$A$1:$A$3</xm:f>
          </x14:formula1>
          <xm:sqref>L10:L110</xm:sqref>
        </x14:dataValidation>
        <x14:dataValidation type="list" allowBlank="1" showInputMessage="1" showErrorMessage="1" prompt="please select a value from drop down list" xr:uid="{EE95E80B-CEA6-400B-A257-7B5344FFA0D8}">
          <x14:formula1>
            <xm:f>Hide!$E$2:$E$23</xm:f>
          </x14:formula1>
          <xm:sqref>N10:N110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pageSetUpPr fitToPage="1"/>
  </sheetPr>
  <dimension ref="A1:S23"/>
  <sheetViews>
    <sheetView zoomScale="85" zoomScaleNormal="85" workbookViewId="0">
      <selection activeCell="A12" sqref="A12:XFD12"/>
    </sheetView>
  </sheetViews>
  <sheetFormatPr defaultColWidth="0" defaultRowHeight="15.75" zeroHeight="1" x14ac:dyDescent="0.25"/>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89" customFormat="1" ht="21" customHeight="1" x14ac:dyDescent="0.25">
      <c r="A1" s="89" t="s">
        <v>0</v>
      </c>
    </row>
    <row r="2" spans="1:19" s="77" customFormat="1" ht="21" customHeight="1" x14ac:dyDescent="0.25">
      <c r="A2" s="75" t="s">
        <v>49</v>
      </c>
      <c r="B2" s="76"/>
      <c r="C2" s="76"/>
      <c r="D2" s="76"/>
      <c r="E2" s="76"/>
      <c r="F2" s="76"/>
      <c r="G2" s="76"/>
      <c r="H2" s="76"/>
      <c r="I2" s="76"/>
      <c r="J2" s="76"/>
      <c r="K2" s="76"/>
    </row>
    <row r="3" spans="1:19" x14ac:dyDescent="0.25">
      <c r="A3" s="8" t="s">
        <v>50</v>
      </c>
      <c r="B3" s="35" t="str">
        <f>IF('1 - Contact Information'!B4="","",'1 - Contact Information'!B4)</f>
        <v>City of Round Rock</v>
      </c>
      <c r="C3" s="1"/>
      <c r="D3" s="1"/>
      <c r="E3" s="1"/>
      <c r="F3" s="1"/>
      <c r="H3" s="1"/>
      <c r="I3" s="1"/>
      <c r="J3" s="1"/>
      <c r="K3" s="1"/>
    </row>
    <row r="4" spans="1:19" x14ac:dyDescent="0.25">
      <c r="A4" s="8" t="s">
        <v>51</v>
      </c>
      <c r="B4" s="35">
        <f>IF(OR('1 - Contact Information'!B7="",'1 - Contact Information'!B7="(select)"),"",'1 - Contact Information'!B7)</f>
        <v>2024</v>
      </c>
      <c r="C4" s="1"/>
      <c r="D4" s="1"/>
      <c r="E4" s="1"/>
      <c r="F4" s="1"/>
      <c r="H4" s="1"/>
      <c r="I4" s="1"/>
      <c r="J4" s="1"/>
      <c r="K4" s="1"/>
    </row>
    <row r="5" spans="1:19" s="78" customFormat="1" ht="31.15" customHeight="1" x14ac:dyDescent="0.25">
      <c r="A5" s="78" t="s">
        <v>146</v>
      </c>
    </row>
    <row r="6" spans="1:19" s="78" customFormat="1" x14ac:dyDescent="0.25">
      <c r="A6" s="78" t="s">
        <v>147</v>
      </c>
    </row>
    <row r="7" spans="1:19" s="78" customFormat="1" x14ac:dyDescent="0.25">
      <c r="A7" s="78" t="s">
        <v>148</v>
      </c>
    </row>
    <row r="8" spans="1:19" s="80" customFormat="1" ht="36.6" customHeight="1" x14ac:dyDescent="0.25">
      <c r="A8" s="75" t="s">
        <v>149</v>
      </c>
      <c r="B8" s="76"/>
      <c r="C8" s="76"/>
      <c r="D8" s="76"/>
      <c r="E8" s="76"/>
      <c r="F8" s="76"/>
      <c r="G8" s="76"/>
      <c r="H8" s="76"/>
      <c r="I8" s="76"/>
      <c r="J8" s="76"/>
      <c r="K8" s="76"/>
      <c r="L8" s="76"/>
      <c r="M8" s="76"/>
      <c r="N8" s="76"/>
      <c r="O8" s="76"/>
      <c r="P8" s="76"/>
      <c r="Q8" s="76"/>
      <c r="R8" s="76"/>
      <c r="S8" s="76"/>
    </row>
    <row r="9" spans="1:19" x14ac:dyDescent="0.25">
      <c r="A9" s="57" t="s">
        <v>150</v>
      </c>
      <c r="B9" s="46">
        <v>650195000</v>
      </c>
    </row>
    <row r="10" spans="1:19" x14ac:dyDescent="0.25">
      <c r="A10" s="58" t="s">
        <v>151</v>
      </c>
      <c r="B10" s="47">
        <v>451990000</v>
      </c>
    </row>
    <row r="11" spans="1:19" ht="31.5" x14ac:dyDescent="0.25">
      <c r="A11" s="58" t="s">
        <v>152</v>
      </c>
      <c r="B11" s="47">
        <v>604387162</v>
      </c>
    </row>
    <row r="12" spans="1:19" s="87" customFormat="1" ht="36" customHeight="1" x14ac:dyDescent="0.25">
      <c r="A12" s="87" t="s">
        <v>153</v>
      </c>
      <c r="B12" s="88"/>
      <c r="C12" s="88"/>
      <c r="D12" s="88"/>
      <c r="E12" s="88"/>
      <c r="F12" s="88"/>
      <c r="G12" s="88"/>
      <c r="H12" s="88"/>
      <c r="I12" s="88"/>
      <c r="J12" s="88"/>
      <c r="K12" s="88"/>
      <c r="L12" s="88"/>
      <c r="M12" s="88"/>
      <c r="N12" s="88"/>
      <c r="O12" s="88"/>
      <c r="P12" s="88"/>
      <c r="Q12" s="88"/>
      <c r="R12" s="88"/>
      <c r="S12" s="88"/>
    </row>
    <row r="13" spans="1:19" x14ac:dyDescent="0.25">
      <c r="A13" s="57" t="s">
        <v>154</v>
      </c>
      <c r="B13" s="46">
        <v>492305000</v>
      </c>
    </row>
    <row r="14" spans="1:19" ht="31.5" x14ac:dyDescent="0.25">
      <c r="A14" s="58" t="s">
        <v>155</v>
      </c>
      <c r="B14" s="47">
        <v>325710000</v>
      </c>
    </row>
    <row r="15" spans="1:19" ht="31.5" x14ac:dyDescent="0.25">
      <c r="A15" s="58" t="s">
        <v>156</v>
      </c>
      <c r="B15" s="47">
        <v>440671950</v>
      </c>
    </row>
    <row r="16" spans="1:19" s="87" customFormat="1" ht="51" customHeight="1" x14ac:dyDescent="0.25">
      <c r="A16" s="87" t="s">
        <v>157</v>
      </c>
      <c r="B16" s="88"/>
      <c r="C16" s="88"/>
      <c r="D16" s="88"/>
      <c r="E16" s="88"/>
      <c r="F16" s="88"/>
      <c r="G16" s="88"/>
      <c r="H16" s="88"/>
      <c r="I16" s="88"/>
      <c r="J16" s="88"/>
      <c r="K16" s="88"/>
      <c r="L16" s="88"/>
      <c r="M16" s="88"/>
      <c r="N16" s="88"/>
      <c r="O16" s="88"/>
      <c r="P16" s="88"/>
      <c r="Q16" s="88"/>
      <c r="R16" s="88"/>
      <c r="S16" s="88"/>
    </row>
    <row r="17" spans="1:2" x14ac:dyDescent="0.25">
      <c r="A17" s="57" t="s">
        <v>158</v>
      </c>
      <c r="B17" s="48">
        <v>134858</v>
      </c>
    </row>
    <row r="18" spans="1:2" x14ac:dyDescent="0.25">
      <c r="A18" s="57" t="s">
        <v>159</v>
      </c>
      <c r="B18" s="49" t="s">
        <v>160</v>
      </c>
    </row>
    <row r="19" spans="1:2" ht="31.5" customHeight="1" x14ac:dyDescent="0.25">
      <c r="A19" s="57" t="s">
        <v>161</v>
      </c>
      <c r="B19" s="46">
        <f>+B13/B17</f>
        <v>3650.5435346809236</v>
      </c>
    </row>
    <row r="20" spans="1:2" ht="31.5" x14ac:dyDescent="0.25">
      <c r="A20" s="58" t="s">
        <v>162</v>
      </c>
      <c r="B20" s="47">
        <f>+B14/B17</f>
        <v>2415.2071067344909</v>
      </c>
    </row>
    <row r="21" spans="1:2" ht="47.25" customHeight="1" x14ac:dyDescent="0.25">
      <c r="A21" s="58" t="s">
        <v>163</v>
      </c>
      <c r="B21" s="47">
        <f>+B15/B17</f>
        <v>3267.6737753785465</v>
      </c>
    </row>
    <row r="22" spans="1:2" s="86" customFormat="1" ht="22.9" customHeight="1" x14ac:dyDescent="0.25">
      <c r="A22" s="86" t="s">
        <v>1</v>
      </c>
    </row>
    <row r="23" spans="1:2" s="85" customFormat="1" ht="16.899999999999999" customHeight="1" x14ac:dyDescent="0.25">
      <c r="A23" s="85" t="s">
        <v>164</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25" right="0.25" top="0.75" bottom="0.75" header="0.3" footer="0.3"/>
  <pageSetup scale="94" fitToHeight="0" orientation="portrait" verticalDpi="598"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31"/>
  <sheetViews>
    <sheetView topLeftCell="A17" workbookViewId="0">
      <selection activeCell="C10" sqref="C10"/>
    </sheetView>
  </sheetViews>
  <sheetFormatPr defaultColWidth="9.140625" defaultRowHeight="15.75" x14ac:dyDescent="0.25"/>
  <cols>
    <col min="1" max="16384" width="9.140625" style="1"/>
  </cols>
  <sheetData>
    <row r="1" spans="1:8" x14ac:dyDescent="0.25">
      <c r="A1" s="1" t="s">
        <v>78</v>
      </c>
      <c r="B1" s="1" t="s">
        <v>78</v>
      </c>
      <c r="C1" s="1" t="s">
        <v>78</v>
      </c>
      <c r="D1" s="1" t="s">
        <v>67</v>
      </c>
      <c r="E1" s="1" t="s">
        <v>68</v>
      </c>
      <c r="F1" s="1" t="s">
        <v>69</v>
      </c>
      <c r="G1" s="2" t="s">
        <v>70</v>
      </c>
      <c r="H1" s="1" t="s">
        <v>165</v>
      </c>
    </row>
    <row r="2" spans="1:8" x14ac:dyDescent="0.25">
      <c r="A2" s="1" t="s">
        <v>25</v>
      </c>
      <c r="B2" s="1" t="s">
        <v>14</v>
      </c>
      <c r="C2" s="1">
        <v>2016</v>
      </c>
      <c r="D2" s="1" t="s">
        <v>78</v>
      </c>
      <c r="E2" s="1" t="s">
        <v>78</v>
      </c>
      <c r="F2" s="1" t="s">
        <v>78</v>
      </c>
      <c r="G2" s="1" t="s">
        <v>78</v>
      </c>
    </row>
    <row r="3" spans="1:8" x14ac:dyDescent="0.25">
      <c r="A3" s="1" t="s">
        <v>116</v>
      </c>
      <c r="B3" s="1" t="s">
        <v>166</v>
      </c>
      <c r="C3" s="1">
        <f>C2+1</f>
        <v>2017</v>
      </c>
      <c r="D3" s="1" t="s">
        <v>167</v>
      </c>
      <c r="E3" s="1" t="s">
        <v>167</v>
      </c>
      <c r="F3" s="1" t="s">
        <v>167</v>
      </c>
      <c r="G3" s="1" t="s">
        <v>167</v>
      </c>
    </row>
    <row r="4" spans="1:8" x14ac:dyDescent="0.25">
      <c r="B4" s="1" t="s">
        <v>168</v>
      </c>
      <c r="C4" s="1">
        <f t="shared" ref="C4:C6" si="0">C3+1</f>
        <v>2018</v>
      </c>
      <c r="D4" s="1" t="s">
        <v>169</v>
      </c>
      <c r="E4" s="1" t="s">
        <v>77</v>
      </c>
      <c r="F4" s="1" t="s">
        <v>77</v>
      </c>
      <c r="G4" s="1" t="s">
        <v>77</v>
      </c>
    </row>
    <row r="5" spans="1:8" x14ac:dyDescent="0.25">
      <c r="B5" s="1" t="s">
        <v>170</v>
      </c>
      <c r="C5" s="1">
        <f t="shared" si="0"/>
        <v>2019</v>
      </c>
      <c r="D5" s="1" t="s">
        <v>76</v>
      </c>
      <c r="E5" s="1" t="s">
        <v>171</v>
      </c>
      <c r="F5" s="1" t="s">
        <v>171</v>
      </c>
      <c r="G5" s="1" t="s">
        <v>127</v>
      </c>
    </row>
    <row r="6" spans="1:8" x14ac:dyDescent="0.25">
      <c r="B6" s="1" t="s">
        <v>172</v>
      </c>
      <c r="C6" s="1">
        <f t="shared" si="0"/>
        <v>2020</v>
      </c>
      <c r="D6" s="1" t="s">
        <v>118</v>
      </c>
      <c r="E6" s="1" t="s">
        <v>127</v>
      </c>
      <c r="F6" s="1" t="s">
        <v>127</v>
      </c>
      <c r="G6" s="1" t="s">
        <v>173</v>
      </c>
    </row>
    <row r="7" spans="1:8" x14ac:dyDescent="0.25">
      <c r="B7" s="1" t="s">
        <v>174</v>
      </c>
      <c r="C7" s="1">
        <v>2021</v>
      </c>
      <c r="D7" s="1" t="s">
        <v>125</v>
      </c>
      <c r="E7" s="1" t="s">
        <v>126</v>
      </c>
      <c r="F7" s="1" t="s">
        <v>126</v>
      </c>
      <c r="G7" s="1" t="s">
        <v>175</v>
      </c>
    </row>
    <row r="8" spans="1:8" x14ac:dyDescent="0.25">
      <c r="C8" s="1">
        <v>2022</v>
      </c>
      <c r="D8" s="1" t="s">
        <v>176</v>
      </c>
      <c r="E8" s="1" t="s">
        <v>131</v>
      </c>
      <c r="F8" s="1" t="s">
        <v>131</v>
      </c>
      <c r="G8" s="1" t="s">
        <v>177</v>
      </c>
    </row>
    <row r="9" spans="1:8" x14ac:dyDescent="0.25">
      <c r="C9" s="1">
        <v>2023</v>
      </c>
      <c r="D9" s="1" t="s">
        <v>178</v>
      </c>
      <c r="E9" s="1" t="s">
        <v>173</v>
      </c>
      <c r="F9" s="1" t="s">
        <v>173</v>
      </c>
      <c r="G9" s="1" t="s">
        <v>179</v>
      </c>
    </row>
    <row r="10" spans="1:8" x14ac:dyDescent="0.25">
      <c r="C10" s="1">
        <v>2024</v>
      </c>
      <c r="D10" s="1" t="s">
        <v>180</v>
      </c>
      <c r="E10" s="1" t="s">
        <v>181</v>
      </c>
      <c r="F10" s="1" t="s">
        <v>181</v>
      </c>
      <c r="G10" s="1" t="s">
        <v>182</v>
      </c>
    </row>
    <row r="11" spans="1:8" x14ac:dyDescent="0.25">
      <c r="D11" s="1" t="s">
        <v>183</v>
      </c>
      <c r="E11" s="1" t="s">
        <v>184</v>
      </c>
      <c r="F11" s="1" t="s">
        <v>184</v>
      </c>
      <c r="G11" s="1" t="s">
        <v>185</v>
      </c>
    </row>
    <row r="12" spans="1:8" x14ac:dyDescent="0.25">
      <c r="D12" s="1" t="s">
        <v>186</v>
      </c>
      <c r="E12" s="1" t="s">
        <v>175</v>
      </c>
      <c r="F12" s="1" t="s">
        <v>175</v>
      </c>
      <c r="G12" s="1" t="s">
        <v>187</v>
      </c>
    </row>
    <row r="13" spans="1:8" x14ac:dyDescent="0.25">
      <c r="D13" s="1" t="s">
        <v>188</v>
      </c>
      <c r="E13" s="1" t="s">
        <v>189</v>
      </c>
      <c r="F13" s="1" t="s">
        <v>189</v>
      </c>
      <c r="G13" s="1" t="s">
        <v>190</v>
      </c>
    </row>
    <row r="14" spans="1:8" x14ac:dyDescent="0.25">
      <c r="D14" s="1" t="s">
        <v>191</v>
      </c>
      <c r="E14" s="1" t="s">
        <v>192</v>
      </c>
      <c r="F14" s="1" t="s">
        <v>192</v>
      </c>
    </row>
    <row r="15" spans="1:8" x14ac:dyDescent="0.25">
      <c r="D15" s="1" t="s">
        <v>193</v>
      </c>
      <c r="E15" s="1" t="s">
        <v>177</v>
      </c>
      <c r="F15" s="1" t="s">
        <v>177</v>
      </c>
    </row>
    <row r="16" spans="1:8" x14ac:dyDescent="0.25">
      <c r="D16" s="1" t="s">
        <v>194</v>
      </c>
      <c r="E16" s="1" t="s">
        <v>195</v>
      </c>
      <c r="F16" s="1" t="s">
        <v>195</v>
      </c>
    </row>
    <row r="17" spans="1:6" x14ac:dyDescent="0.25">
      <c r="D17" s="1" t="s">
        <v>196</v>
      </c>
      <c r="E17" s="1" t="s">
        <v>197</v>
      </c>
      <c r="F17" s="1" t="s">
        <v>197</v>
      </c>
    </row>
    <row r="18" spans="1:6" x14ac:dyDescent="0.25">
      <c r="D18" s="1" t="s">
        <v>198</v>
      </c>
      <c r="E18" s="1" t="s">
        <v>179</v>
      </c>
      <c r="F18" s="1" t="s">
        <v>179</v>
      </c>
    </row>
    <row r="19" spans="1:6" x14ac:dyDescent="0.25">
      <c r="D19" s="1" t="s">
        <v>199</v>
      </c>
      <c r="E19" s="1" t="s">
        <v>200</v>
      </c>
      <c r="F19" s="1" t="s">
        <v>200</v>
      </c>
    </row>
    <row r="20" spans="1:6" x14ac:dyDescent="0.25">
      <c r="D20" s="1" t="s">
        <v>201</v>
      </c>
      <c r="E20" s="1" t="s">
        <v>182</v>
      </c>
      <c r="F20" s="1" t="s">
        <v>182</v>
      </c>
    </row>
    <row r="21" spans="1:6" x14ac:dyDescent="0.25">
      <c r="D21" s="1" t="s">
        <v>202</v>
      </c>
      <c r="E21" s="1" t="s">
        <v>185</v>
      </c>
      <c r="F21" s="1" t="s">
        <v>185</v>
      </c>
    </row>
    <row r="22" spans="1:6" x14ac:dyDescent="0.25">
      <c r="D22" s="1" t="s">
        <v>187</v>
      </c>
      <c r="E22" s="1" t="s">
        <v>187</v>
      </c>
      <c r="F22" s="1" t="s">
        <v>187</v>
      </c>
    </row>
    <row r="23" spans="1:6" x14ac:dyDescent="0.25">
      <c r="E23" s="1" t="s">
        <v>190</v>
      </c>
      <c r="F23" s="1" t="s">
        <v>190</v>
      </c>
    </row>
    <row r="31" spans="1:6" x14ac:dyDescent="0.25">
      <c r="A31" s="53" t="s">
        <v>203</v>
      </c>
      <c r="B31" s="53"/>
      <c r="C31" s="53" t="s">
        <v>204</v>
      </c>
    </row>
  </sheetData>
  <sheetProtection algorithmName="SHA-512" hashValue="hij2flAqRsNSWvF+qbfWz97gPffeFKdOlr5tKb8gQeVSTALuYOyaMA/lekm1+irEKl+lHmL/VhHuyhXBOlTlsQ==" saltValue="LM6/BayJKidJyz1kHeqwuA=="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5"/>
  <sheetViews>
    <sheetView zoomScale="85" zoomScaleNormal="85" workbookViewId="0">
      <selection sqref="A1:XFD1"/>
    </sheetView>
  </sheetViews>
  <sheetFormatPr defaultColWidth="0" defaultRowHeight="15.75" zeroHeight="1" x14ac:dyDescent="0.25"/>
  <cols>
    <col min="1" max="1" width="4.7109375" style="1" customWidth="1"/>
    <col min="2" max="2" width="159.42578125" style="1" customWidth="1"/>
    <col min="3" max="15" width="0" style="1" hidden="1" customWidth="1"/>
    <col min="16" max="16384" width="9.140625" style="1" hidden="1"/>
  </cols>
  <sheetData>
    <row r="1" spans="1:2" s="92" customFormat="1" ht="30.6" customHeight="1" x14ac:dyDescent="0.25">
      <c r="A1" s="92" t="s">
        <v>0</v>
      </c>
    </row>
    <row r="2" spans="1:2" s="93" customFormat="1" ht="31.15" customHeight="1" x14ac:dyDescent="0.25">
      <c r="A2" s="93" t="s">
        <v>205</v>
      </c>
    </row>
    <row r="3" spans="1:2" s="76" customFormat="1" x14ac:dyDescent="0.25">
      <c r="A3" s="88" t="s">
        <v>206</v>
      </c>
    </row>
    <row r="4" spans="1:2" x14ac:dyDescent="0.25">
      <c r="A4" s="7">
        <v>1</v>
      </c>
      <c r="B4" s="50"/>
    </row>
    <row r="5" spans="1:2" x14ac:dyDescent="0.25">
      <c r="A5" s="7">
        <v>2</v>
      </c>
      <c r="B5" s="50"/>
    </row>
    <row r="6" spans="1:2" x14ac:dyDescent="0.25">
      <c r="A6" s="7">
        <v>3</v>
      </c>
      <c r="B6" s="50"/>
    </row>
    <row r="7" spans="1:2" x14ac:dyDescent="0.25">
      <c r="A7" s="7">
        <v>4</v>
      </c>
      <c r="B7" s="50"/>
    </row>
    <row r="8" spans="1:2" x14ac:dyDescent="0.25">
      <c r="A8" s="7">
        <v>5</v>
      </c>
      <c r="B8" s="50"/>
    </row>
    <row r="9" spans="1:2" x14ac:dyDescent="0.25">
      <c r="A9" s="7">
        <v>6</v>
      </c>
      <c r="B9" s="50"/>
    </row>
    <row r="10" spans="1:2" x14ac:dyDescent="0.25">
      <c r="A10" s="7">
        <v>7</v>
      </c>
      <c r="B10" s="50"/>
    </row>
    <row r="11" spans="1:2" x14ac:dyDescent="0.25">
      <c r="A11" s="7">
        <v>8</v>
      </c>
      <c r="B11" s="50"/>
    </row>
    <row r="12" spans="1:2" x14ac:dyDescent="0.25">
      <c r="A12" s="7">
        <v>9</v>
      </c>
      <c r="B12" s="50"/>
    </row>
    <row r="13" spans="1:2" x14ac:dyDescent="0.25">
      <c r="A13" s="7">
        <v>10</v>
      </c>
      <c r="B13" s="50"/>
    </row>
    <row r="14" spans="1:2" s="90" customFormat="1" ht="15" x14ac:dyDescent="0.25">
      <c r="A14" s="90" t="s">
        <v>1</v>
      </c>
    </row>
    <row r="15" spans="1:2" s="91" customFormat="1" x14ac:dyDescent="0.25">
      <c r="A15" s="91" t="s">
        <v>8</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zoomScale="85" zoomScaleNormal="85" workbookViewId="0">
      <selection sqref="A1:XFD1"/>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92" customFormat="1" ht="21" customHeight="1" x14ac:dyDescent="0.25">
      <c r="A1" s="92" t="s">
        <v>0</v>
      </c>
    </row>
    <row r="2" spans="1:5" s="93" customFormat="1" ht="21" customHeight="1" x14ac:dyDescent="0.25">
      <c r="A2" s="93" t="s">
        <v>207</v>
      </c>
    </row>
    <row r="3" spans="1:5" s="78" customFormat="1" x14ac:dyDescent="0.25">
      <c r="A3" s="78" t="s">
        <v>208</v>
      </c>
    </row>
    <row r="4" spans="1:5" s="96" customFormat="1" ht="36" customHeight="1" x14ac:dyDescent="0.25">
      <c r="A4" s="94" t="s">
        <v>209</v>
      </c>
      <c r="B4" s="95"/>
      <c r="C4" s="95"/>
      <c r="D4" s="95"/>
      <c r="E4" s="95"/>
    </row>
    <row r="5" spans="1:5" ht="18" customHeight="1" x14ac:dyDescent="0.25">
      <c r="A5" s="65" t="s">
        <v>210</v>
      </c>
      <c r="B5" s="65" t="s">
        <v>211</v>
      </c>
      <c r="C5" s="65" t="s">
        <v>212</v>
      </c>
      <c r="D5" s="65" t="s">
        <v>213</v>
      </c>
      <c r="E5" s="65" t="s">
        <v>214</v>
      </c>
    </row>
    <row r="6" spans="1:5" ht="47.25" x14ac:dyDescent="0.25">
      <c r="A6" s="14">
        <v>1</v>
      </c>
      <c r="B6" s="9" t="s">
        <v>215</v>
      </c>
      <c r="C6" s="9" t="s">
        <v>216</v>
      </c>
      <c r="D6" s="10" t="s">
        <v>217</v>
      </c>
      <c r="E6" s="51"/>
    </row>
    <row r="7" spans="1:5" ht="31.5" x14ac:dyDescent="0.25">
      <c r="A7" s="14">
        <v>2</v>
      </c>
      <c r="B7" s="9" t="s">
        <v>218</v>
      </c>
      <c r="C7" s="9" t="s">
        <v>219</v>
      </c>
      <c r="D7" s="10" t="s">
        <v>217</v>
      </c>
      <c r="E7" s="51"/>
    </row>
    <row r="8" spans="1:5" x14ac:dyDescent="0.25">
      <c r="A8" s="14">
        <v>3</v>
      </c>
      <c r="B8" s="9" t="s">
        <v>220</v>
      </c>
      <c r="C8" s="9" t="s">
        <v>221</v>
      </c>
      <c r="D8" s="10" t="s">
        <v>217</v>
      </c>
      <c r="E8" s="51"/>
    </row>
    <row r="9" spans="1:5" ht="47.25" x14ac:dyDescent="0.25">
      <c r="A9" s="14">
        <v>4</v>
      </c>
      <c r="B9" s="9" t="s">
        <v>222</v>
      </c>
      <c r="C9" s="9" t="s">
        <v>223</v>
      </c>
      <c r="D9" s="10" t="s">
        <v>217</v>
      </c>
      <c r="E9" s="51"/>
    </row>
    <row r="10" spans="1:5" ht="31.5" x14ac:dyDescent="0.25">
      <c r="A10" s="14">
        <v>5</v>
      </c>
      <c r="B10" s="9" t="s">
        <v>224</v>
      </c>
      <c r="C10" s="9" t="s">
        <v>225</v>
      </c>
      <c r="D10" s="10" t="s">
        <v>217</v>
      </c>
      <c r="E10" s="51"/>
    </row>
    <row r="11" spans="1:5" x14ac:dyDescent="0.25">
      <c r="A11" s="14">
        <v>6</v>
      </c>
      <c r="B11" s="9" t="s">
        <v>226</v>
      </c>
      <c r="C11" s="9" t="s">
        <v>227</v>
      </c>
      <c r="D11" s="10" t="s">
        <v>217</v>
      </c>
      <c r="E11" s="51"/>
    </row>
    <row r="12" spans="1:5" ht="63" x14ac:dyDescent="0.25">
      <c r="A12" s="14">
        <v>7</v>
      </c>
      <c r="B12" s="9" t="s">
        <v>228</v>
      </c>
      <c r="C12" s="9" t="s">
        <v>229</v>
      </c>
      <c r="D12" s="10" t="s">
        <v>217</v>
      </c>
      <c r="E12" s="51"/>
    </row>
    <row r="13" spans="1:5" ht="31.5" x14ac:dyDescent="0.25">
      <c r="A13" s="14">
        <v>8</v>
      </c>
      <c r="B13" s="9" t="s">
        <v>230</v>
      </c>
      <c r="C13" s="9" t="s">
        <v>231</v>
      </c>
      <c r="D13" s="10" t="s">
        <v>217</v>
      </c>
      <c r="E13" s="51"/>
    </row>
    <row r="14" spans="1:5" x14ac:dyDescent="0.25">
      <c r="A14" s="14">
        <v>9</v>
      </c>
      <c r="B14" s="9" t="s">
        <v>232</v>
      </c>
      <c r="C14" s="9" t="s">
        <v>233</v>
      </c>
      <c r="D14" s="10" t="s">
        <v>217</v>
      </c>
      <c r="E14" s="51"/>
    </row>
    <row r="15" spans="1:5" s="96" customFormat="1" ht="36.6" customHeight="1" x14ac:dyDescent="0.25">
      <c r="A15" s="94" t="s">
        <v>234</v>
      </c>
      <c r="B15" s="95"/>
      <c r="C15" s="95"/>
      <c r="D15" s="95"/>
      <c r="E15" s="95"/>
    </row>
    <row r="16" spans="1:5" x14ac:dyDescent="0.25">
      <c r="A16" s="65" t="s">
        <v>210</v>
      </c>
      <c r="B16" s="65" t="s">
        <v>211</v>
      </c>
      <c r="C16" s="65" t="s">
        <v>212</v>
      </c>
      <c r="D16" s="65" t="s">
        <v>213</v>
      </c>
      <c r="E16" s="65" t="s">
        <v>214</v>
      </c>
    </row>
    <row r="17" spans="1:5" ht="63" x14ac:dyDescent="0.25">
      <c r="A17" s="14">
        <v>10</v>
      </c>
      <c r="B17" s="9" t="s">
        <v>235</v>
      </c>
      <c r="C17" s="9" t="s">
        <v>236</v>
      </c>
      <c r="D17" s="10" t="s">
        <v>237</v>
      </c>
      <c r="E17" s="52"/>
    </row>
    <row r="18" spans="1:5" ht="31.5" x14ac:dyDescent="0.25">
      <c r="A18" s="14">
        <v>11</v>
      </c>
      <c r="B18" s="9" t="s">
        <v>238</v>
      </c>
      <c r="C18" s="9" t="s">
        <v>239</v>
      </c>
      <c r="D18" s="10" t="s">
        <v>237</v>
      </c>
      <c r="E18" s="52"/>
    </row>
    <row r="19" spans="1:5" x14ac:dyDescent="0.25">
      <c r="A19" s="14">
        <v>12</v>
      </c>
      <c r="B19" s="9" t="s">
        <v>240</v>
      </c>
      <c r="C19" s="9" t="s">
        <v>241</v>
      </c>
      <c r="D19" s="10" t="s">
        <v>237</v>
      </c>
      <c r="E19" s="52"/>
    </row>
    <row r="20" spans="1:5" ht="31.5" x14ac:dyDescent="0.25">
      <c r="A20" s="14">
        <v>13</v>
      </c>
      <c r="B20" s="9" t="s">
        <v>242</v>
      </c>
      <c r="C20" s="9" t="s">
        <v>243</v>
      </c>
      <c r="D20" s="10" t="s">
        <v>237</v>
      </c>
      <c r="E20" s="52"/>
    </row>
    <row r="21" spans="1:5" ht="63" x14ac:dyDescent="0.25">
      <c r="A21" s="14">
        <v>14</v>
      </c>
      <c r="B21" s="9" t="s">
        <v>244</v>
      </c>
      <c r="C21" s="9" t="s">
        <v>245</v>
      </c>
      <c r="D21" s="10" t="s">
        <v>237</v>
      </c>
      <c r="E21" s="52"/>
    </row>
    <row r="22" spans="1:5" ht="31.5" x14ac:dyDescent="0.25">
      <c r="A22" s="14">
        <v>15</v>
      </c>
      <c r="B22" s="9" t="s">
        <v>246</v>
      </c>
      <c r="C22" s="9" t="s">
        <v>247</v>
      </c>
      <c r="D22" s="10" t="s">
        <v>237</v>
      </c>
      <c r="E22" s="52"/>
    </row>
    <row r="23" spans="1:5" x14ac:dyDescent="0.25">
      <c r="A23" s="14">
        <v>16</v>
      </c>
      <c r="B23" s="9" t="s">
        <v>248</v>
      </c>
      <c r="C23" s="9" t="s">
        <v>249</v>
      </c>
      <c r="D23" s="10" t="s">
        <v>237</v>
      </c>
      <c r="E23" s="52"/>
    </row>
    <row r="24" spans="1:5" ht="31.5" x14ac:dyDescent="0.25">
      <c r="A24" s="14">
        <v>17</v>
      </c>
      <c r="B24" s="9" t="s">
        <v>250</v>
      </c>
      <c r="C24" s="9" t="s">
        <v>243</v>
      </c>
      <c r="D24" s="10" t="s">
        <v>237</v>
      </c>
      <c r="E24" s="52"/>
    </row>
    <row r="25" spans="1:5" ht="78.75" x14ac:dyDescent="0.25">
      <c r="A25" s="14">
        <v>18</v>
      </c>
      <c r="B25" s="9" t="s">
        <v>251</v>
      </c>
      <c r="C25" s="9" t="s">
        <v>252</v>
      </c>
      <c r="D25" s="10" t="s">
        <v>237</v>
      </c>
      <c r="E25" s="52"/>
    </row>
    <row r="26" spans="1:5" ht="31.5" x14ac:dyDescent="0.25">
      <c r="A26" s="14">
        <v>19</v>
      </c>
      <c r="B26" s="9" t="s">
        <v>253</v>
      </c>
      <c r="C26" s="9" t="s">
        <v>254</v>
      </c>
      <c r="D26" s="10" t="s">
        <v>237</v>
      </c>
      <c r="E26" s="52"/>
    </row>
    <row r="27" spans="1:5" x14ac:dyDescent="0.25">
      <c r="A27" s="14">
        <v>20</v>
      </c>
      <c r="B27" s="9" t="s">
        <v>255</v>
      </c>
      <c r="C27" s="9" t="s">
        <v>256</v>
      </c>
      <c r="D27" s="10" t="s">
        <v>237</v>
      </c>
      <c r="E27" s="52"/>
    </row>
    <row r="28" spans="1:5" ht="31.5" x14ac:dyDescent="0.25">
      <c r="A28" s="14">
        <v>21</v>
      </c>
      <c r="B28" s="9" t="s">
        <v>257</v>
      </c>
      <c r="C28" s="9" t="s">
        <v>243</v>
      </c>
      <c r="D28" s="10" t="s">
        <v>237</v>
      </c>
      <c r="E28" s="52"/>
    </row>
    <row r="29" spans="1:5" s="97" customFormat="1" ht="15" x14ac:dyDescent="0.25">
      <c r="A29" s="97" t="s">
        <v>1</v>
      </c>
    </row>
    <row r="30" spans="1:5" s="68" customFormat="1" x14ac:dyDescent="0.25">
      <c r="A30" s="68" t="s">
        <v>8</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zoomScale="85" zoomScaleNormal="85" workbookViewId="0">
      <selection sqref="A1:XFD1"/>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92" customFormat="1" ht="36.6" customHeight="1" x14ac:dyDescent="0.25">
      <c r="A1" s="92" t="s">
        <v>0</v>
      </c>
    </row>
    <row r="2" spans="1:5" s="93" customFormat="1" x14ac:dyDescent="0.25">
      <c r="A2" s="93" t="s">
        <v>258</v>
      </c>
    </row>
    <row r="3" spans="1:5" s="78" customFormat="1" x14ac:dyDescent="0.25">
      <c r="A3" s="78" t="s">
        <v>259</v>
      </c>
    </row>
    <row r="4" spans="1:5" s="80" customFormat="1" ht="31.15" customHeight="1" x14ac:dyDescent="0.25">
      <c r="A4" s="75" t="s">
        <v>260</v>
      </c>
      <c r="B4" s="76"/>
      <c r="C4" s="76"/>
      <c r="D4" s="76"/>
      <c r="E4" s="76"/>
    </row>
    <row r="5" spans="1:5" x14ac:dyDescent="0.25">
      <c r="A5" s="65" t="s">
        <v>210</v>
      </c>
      <c r="B5" s="65" t="s">
        <v>261</v>
      </c>
      <c r="C5" s="65" t="s">
        <v>262</v>
      </c>
      <c r="D5" s="65" t="s">
        <v>263</v>
      </c>
      <c r="E5" s="65" t="s">
        <v>213</v>
      </c>
    </row>
    <row r="6" spans="1:5" ht="52.5" customHeight="1" x14ac:dyDescent="0.25">
      <c r="A6" s="19">
        <v>1</v>
      </c>
      <c r="B6" s="20" t="s">
        <v>264</v>
      </c>
      <c r="C6" s="12" t="s">
        <v>265</v>
      </c>
      <c r="D6" s="12" t="s">
        <v>266</v>
      </c>
      <c r="E6" s="22" t="s">
        <v>267</v>
      </c>
    </row>
    <row r="7" spans="1:5" ht="47.25" x14ac:dyDescent="0.25">
      <c r="A7" s="14">
        <v>2</v>
      </c>
      <c r="B7" s="15" t="s">
        <v>268</v>
      </c>
      <c r="C7" s="9" t="s">
        <v>265</v>
      </c>
      <c r="D7" s="9" t="s">
        <v>269</v>
      </c>
      <c r="E7" s="23" t="s">
        <v>267</v>
      </c>
    </row>
    <row r="8" spans="1:5" ht="47.25" x14ac:dyDescent="0.25">
      <c r="A8" s="14">
        <v>3</v>
      </c>
      <c r="B8" s="15" t="s">
        <v>270</v>
      </c>
      <c r="C8" s="9" t="s">
        <v>271</v>
      </c>
      <c r="D8" s="16" t="s">
        <v>272</v>
      </c>
      <c r="E8" s="24">
        <v>140.00800000000001</v>
      </c>
    </row>
    <row r="9" spans="1:5" s="80" customFormat="1" ht="31.9" customHeight="1" x14ac:dyDescent="0.25">
      <c r="A9" s="75" t="s">
        <v>273</v>
      </c>
      <c r="B9" s="76"/>
      <c r="C9" s="76"/>
      <c r="D9" s="76"/>
      <c r="E9" s="76"/>
    </row>
    <row r="10" spans="1:5" x14ac:dyDescent="0.25">
      <c r="A10" s="21" t="s">
        <v>274</v>
      </c>
      <c r="B10" s="21" t="s">
        <v>261</v>
      </c>
      <c r="C10" s="21" t="s">
        <v>262</v>
      </c>
      <c r="D10" s="21" t="s">
        <v>263</v>
      </c>
      <c r="E10" s="21" t="s">
        <v>213</v>
      </c>
    </row>
    <row r="11" spans="1:5" ht="31.5" x14ac:dyDescent="0.25">
      <c r="A11" s="14" t="s">
        <v>275</v>
      </c>
      <c r="B11" s="9" t="s">
        <v>276</v>
      </c>
      <c r="C11" s="9" t="s">
        <v>277</v>
      </c>
      <c r="D11" s="9" t="s">
        <v>278</v>
      </c>
      <c r="E11" s="23" t="s">
        <v>279</v>
      </c>
    </row>
    <row r="12" spans="1:5" ht="31.5" x14ac:dyDescent="0.25">
      <c r="A12" s="14" t="s">
        <v>280</v>
      </c>
      <c r="B12" s="9" t="s">
        <v>281</v>
      </c>
      <c r="C12" s="9" t="s">
        <v>282</v>
      </c>
      <c r="D12" s="9" t="s">
        <v>283</v>
      </c>
      <c r="E12" s="23" t="s">
        <v>284</v>
      </c>
    </row>
    <row r="13" spans="1:5" x14ac:dyDescent="0.25">
      <c r="A13" s="14" t="s">
        <v>285</v>
      </c>
      <c r="B13" s="9" t="s">
        <v>286</v>
      </c>
      <c r="C13" s="9" t="s">
        <v>287</v>
      </c>
      <c r="D13" s="9" t="s">
        <v>288</v>
      </c>
      <c r="E13" s="23" t="s">
        <v>289</v>
      </c>
    </row>
    <row r="14" spans="1:5" ht="31.5" x14ac:dyDescent="0.25">
      <c r="A14" s="14" t="s">
        <v>290</v>
      </c>
      <c r="B14" s="9" t="s">
        <v>291</v>
      </c>
      <c r="C14" s="9" t="s">
        <v>292</v>
      </c>
      <c r="D14" s="9" t="s">
        <v>293</v>
      </c>
      <c r="E14" s="23" t="s">
        <v>279</v>
      </c>
    </row>
    <row r="15" spans="1:5" ht="31.5" x14ac:dyDescent="0.25">
      <c r="A15" s="14" t="s">
        <v>294</v>
      </c>
      <c r="B15" s="9" t="s">
        <v>295</v>
      </c>
      <c r="C15" s="9" t="s">
        <v>296</v>
      </c>
      <c r="D15" s="9" t="s">
        <v>297</v>
      </c>
      <c r="E15" s="25" t="s">
        <v>298</v>
      </c>
    </row>
    <row r="16" spans="1:5" x14ac:dyDescent="0.25">
      <c r="A16" s="14" t="s">
        <v>299</v>
      </c>
      <c r="B16" s="9" t="s">
        <v>300</v>
      </c>
      <c r="C16" s="9" t="s">
        <v>301</v>
      </c>
      <c r="D16" s="9" t="s">
        <v>302</v>
      </c>
      <c r="E16" s="23" t="s">
        <v>303</v>
      </c>
    </row>
    <row r="17" spans="1:5" ht="31.5" x14ac:dyDescent="0.25">
      <c r="A17" s="14" t="s">
        <v>304</v>
      </c>
      <c r="B17" s="9" t="s">
        <v>305</v>
      </c>
      <c r="C17" s="9" t="s">
        <v>306</v>
      </c>
      <c r="D17" s="9" t="s">
        <v>307</v>
      </c>
      <c r="E17" s="23" t="s">
        <v>308</v>
      </c>
    </row>
    <row r="18" spans="1:5" x14ac:dyDescent="0.25">
      <c r="A18" s="14" t="s">
        <v>309</v>
      </c>
      <c r="B18" s="9" t="s">
        <v>310</v>
      </c>
      <c r="C18" s="9" t="s">
        <v>311</v>
      </c>
      <c r="D18" s="9" t="s">
        <v>312</v>
      </c>
      <c r="E18" s="23" t="s">
        <v>313</v>
      </c>
    </row>
    <row r="19" spans="1:5" ht="39" customHeight="1" x14ac:dyDescent="0.25">
      <c r="A19" s="14" t="s">
        <v>314</v>
      </c>
      <c r="B19" s="9" t="s">
        <v>315</v>
      </c>
      <c r="C19" s="9" t="s">
        <v>316</v>
      </c>
      <c r="D19" s="9" t="s">
        <v>317</v>
      </c>
      <c r="E19" s="23" t="s">
        <v>313</v>
      </c>
    </row>
    <row r="20" spans="1:5" ht="31.5" x14ac:dyDescent="0.25">
      <c r="A20" s="14" t="s">
        <v>318</v>
      </c>
      <c r="B20" s="9" t="s">
        <v>319</v>
      </c>
      <c r="C20" s="9" t="s">
        <v>320</v>
      </c>
      <c r="D20" s="9" t="s">
        <v>321</v>
      </c>
      <c r="E20" s="23" t="s">
        <v>313</v>
      </c>
    </row>
    <row r="21" spans="1:5" ht="63" x14ac:dyDescent="0.25">
      <c r="A21" s="14" t="s">
        <v>322</v>
      </c>
      <c r="B21" s="9" t="s">
        <v>323</v>
      </c>
      <c r="C21" s="9" t="s">
        <v>324</v>
      </c>
      <c r="D21" s="9" t="s">
        <v>325</v>
      </c>
      <c r="E21" s="23" t="s">
        <v>326</v>
      </c>
    </row>
    <row r="22" spans="1:5" ht="63" x14ac:dyDescent="0.25">
      <c r="A22" s="10" t="s">
        <v>327</v>
      </c>
      <c r="B22" s="9" t="s">
        <v>328</v>
      </c>
      <c r="C22" s="9" t="s">
        <v>329</v>
      </c>
      <c r="D22" s="9" t="s">
        <v>330</v>
      </c>
      <c r="E22" s="23" t="s">
        <v>331</v>
      </c>
    </row>
    <row r="23" spans="1:5" s="80" customFormat="1" ht="31.15" customHeight="1" x14ac:dyDescent="0.25">
      <c r="A23" s="75" t="s">
        <v>332</v>
      </c>
      <c r="B23" s="76"/>
      <c r="C23" s="76"/>
      <c r="D23" s="76"/>
      <c r="E23" s="76"/>
    </row>
    <row r="24" spans="1:5" x14ac:dyDescent="0.25">
      <c r="A24" s="65" t="s">
        <v>210</v>
      </c>
      <c r="B24" s="65" t="s">
        <v>261</v>
      </c>
      <c r="C24" s="65" t="s">
        <v>262</v>
      </c>
      <c r="D24" s="65" t="s">
        <v>263</v>
      </c>
      <c r="E24" s="65" t="s">
        <v>213</v>
      </c>
    </row>
    <row r="25" spans="1:5" ht="126" x14ac:dyDescent="0.25">
      <c r="A25" s="14">
        <v>1</v>
      </c>
      <c r="B25" s="9" t="s">
        <v>333</v>
      </c>
      <c r="C25" s="9" t="s">
        <v>334</v>
      </c>
      <c r="D25" s="9" t="s">
        <v>335</v>
      </c>
      <c r="E25" s="23" t="s">
        <v>336</v>
      </c>
    </row>
    <row r="26" spans="1:5" ht="48" customHeight="1" x14ac:dyDescent="0.25">
      <c r="A26" s="14">
        <v>2</v>
      </c>
      <c r="B26" s="9" t="s">
        <v>337</v>
      </c>
      <c r="C26" s="9" t="s">
        <v>338</v>
      </c>
      <c r="D26" s="9" t="s">
        <v>339</v>
      </c>
      <c r="E26" s="23" t="s">
        <v>340</v>
      </c>
    </row>
    <row r="27" spans="1:5" ht="31.5" x14ac:dyDescent="0.25">
      <c r="A27" s="14">
        <v>3</v>
      </c>
      <c r="B27" s="9" t="s">
        <v>341</v>
      </c>
      <c r="C27" s="9" t="s">
        <v>342</v>
      </c>
      <c r="D27" s="9" t="s">
        <v>343</v>
      </c>
      <c r="E27" s="23" t="s">
        <v>344</v>
      </c>
    </row>
    <row r="28" spans="1:5" ht="31.5" x14ac:dyDescent="0.25">
      <c r="A28" s="14">
        <v>4</v>
      </c>
      <c r="B28" s="9" t="s">
        <v>345</v>
      </c>
      <c r="C28" s="9" t="s">
        <v>346</v>
      </c>
      <c r="D28" s="9" t="s">
        <v>347</v>
      </c>
      <c r="E28" s="23" t="s">
        <v>348</v>
      </c>
    </row>
    <row r="29" spans="1:5" ht="63" customHeight="1" x14ac:dyDescent="0.25">
      <c r="A29" s="14">
        <v>5</v>
      </c>
      <c r="B29" s="9" t="s">
        <v>349</v>
      </c>
      <c r="C29" s="9" t="s">
        <v>350</v>
      </c>
      <c r="D29" s="9" t="s">
        <v>351</v>
      </c>
      <c r="E29" s="23" t="s">
        <v>352</v>
      </c>
    </row>
    <row r="30" spans="1:5" ht="63" customHeight="1" x14ac:dyDescent="0.25">
      <c r="A30" s="14">
        <v>6</v>
      </c>
      <c r="B30" s="9" t="s">
        <v>353</v>
      </c>
      <c r="C30" s="9" t="s">
        <v>354</v>
      </c>
      <c r="D30" s="9" t="s">
        <v>355</v>
      </c>
      <c r="E30" s="23" t="s">
        <v>356</v>
      </c>
    </row>
    <row r="31" spans="1:5" ht="31.5" x14ac:dyDescent="0.25">
      <c r="A31" s="14">
        <v>7</v>
      </c>
      <c r="B31" s="15" t="s">
        <v>357</v>
      </c>
      <c r="C31" s="9" t="s">
        <v>358</v>
      </c>
      <c r="D31" s="9" t="s">
        <v>359</v>
      </c>
      <c r="E31" s="24" t="s">
        <v>308</v>
      </c>
    </row>
    <row r="32" spans="1:5" ht="63" x14ac:dyDescent="0.25">
      <c r="A32" s="14">
        <v>8</v>
      </c>
      <c r="B32" s="9" t="s">
        <v>360</v>
      </c>
      <c r="C32" s="9" t="s">
        <v>361</v>
      </c>
      <c r="D32" s="9" t="s">
        <v>362</v>
      </c>
      <c r="E32" s="23" t="s">
        <v>363</v>
      </c>
    </row>
    <row r="33" spans="1:5" ht="63" x14ac:dyDescent="0.25">
      <c r="A33" s="14">
        <v>9</v>
      </c>
      <c r="B33" s="9" t="s">
        <v>364</v>
      </c>
      <c r="C33" s="9" t="s">
        <v>365</v>
      </c>
      <c r="D33" s="9" t="s">
        <v>366</v>
      </c>
      <c r="E33" s="23" t="s">
        <v>367</v>
      </c>
    </row>
    <row r="34" spans="1:5" ht="63" x14ac:dyDescent="0.25">
      <c r="A34" s="14">
        <v>10</v>
      </c>
      <c r="B34" s="9" t="s">
        <v>368</v>
      </c>
      <c r="C34" s="9" t="s">
        <v>369</v>
      </c>
      <c r="D34" s="9" t="s">
        <v>370</v>
      </c>
      <c r="E34" s="23" t="s">
        <v>352</v>
      </c>
    </row>
    <row r="35" spans="1:5" ht="78.75" x14ac:dyDescent="0.25">
      <c r="A35" s="14">
        <v>11</v>
      </c>
      <c r="B35" s="9" t="s">
        <v>371</v>
      </c>
      <c r="C35" s="9" t="s">
        <v>372</v>
      </c>
      <c r="D35" s="9" t="s">
        <v>373</v>
      </c>
      <c r="E35" s="23" t="s">
        <v>356</v>
      </c>
    </row>
    <row r="36" spans="1:5" s="97" customFormat="1" ht="19.899999999999999" customHeight="1" x14ac:dyDescent="0.25">
      <c r="A36" s="97" t="s">
        <v>1</v>
      </c>
    </row>
    <row r="37" spans="1:5" s="68" customFormat="1" x14ac:dyDescent="0.25">
      <c r="A37" s="68" t="s">
        <v>8</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E17F271CE5E004CA351383BD96CAC3F" ma:contentTypeVersion="18" ma:contentTypeDescription="Create a new document." ma:contentTypeScope="" ma:versionID="e8ab3e5366da24b17c47d41d6f808481">
  <xsd:schema xmlns:xsd="http://www.w3.org/2001/XMLSchema" xmlns:xs="http://www.w3.org/2001/XMLSchema" xmlns:p="http://schemas.microsoft.com/office/2006/metadata/properties" xmlns:ns1="http://schemas.microsoft.com/sharepoint/v3" xmlns:ns2="5b1acadb-21fe-49d4-9115-06a8879e7081" xmlns:ns3="53c91f86-9685-4093-a492-6a5ff9ec6193" xmlns:ns4="42b4d396-253e-4f3e-a9a9-94dca28b00ba" targetNamespace="http://schemas.microsoft.com/office/2006/metadata/properties" ma:root="true" ma:fieldsID="a001a4ab4a2e26c02f5e9847be14aef9" ns1:_="" ns2:_="" ns3:_="" ns4:_="">
    <xsd:import namespace="http://schemas.microsoft.com/sharepoint/v3"/>
    <xsd:import namespace="5b1acadb-21fe-49d4-9115-06a8879e7081"/>
    <xsd:import namespace="53c91f86-9685-4093-a492-6a5ff9ec6193"/>
    <xsd:import namespace="42b4d396-253e-4f3e-a9a9-94dca28b00ba"/>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LengthInSeconds" minOccurs="0"/>
                <xsd:element ref="ns2:MediaServiceOCR" minOccurs="0"/>
                <xsd:element ref="ns3:SharedWithUsers" minOccurs="0"/>
                <xsd:element ref="ns3:SharedWithDetails" minOccurs="0"/>
                <xsd:element ref="ns1:_ip_UnifiedCompliancePolicyProperties" minOccurs="0"/>
                <xsd:element ref="ns1:_ip_UnifiedCompliancePolicyUIAction"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b1acadb-21fe-49d4-9115-06a8879e70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68affcb8-ac74-4065-8a9b-1a096d38215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3c91f86-9685-4093-a492-6a5ff9ec6193"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2b4d396-253e-4f3e-a9a9-94dca28b00ba"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ebdfc1a-bc9e-4d34-b8a3-de7d19dd0e39}" ma:internalName="TaxCatchAll" ma:showField="CatchAllData" ma:web="53c91f86-9685-4093-a492-6a5ff9ec61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42b4d396-253e-4f3e-a9a9-94dca28b00ba" xsi:nil="true"/>
    <lcf76f155ced4ddcb4097134ff3c332f xmlns="5b1acadb-21fe-49d4-9115-06a8879e708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57E9938-20DB-4E45-9BF5-026F95CE1B83}">
  <ds:schemaRefs>
    <ds:schemaRef ds:uri="http://schemas.microsoft.com/sharepoint/v3/contenttype/forms"/>
  </ds:schemaRefs>
</ds:datastoreItem>
</file>

<file path=customXml/itemProps2.xml><?xml version="1.0" encoding="utf-8"?>
<ds:datastoreItem xmlns:ds="http://schemas.openxmlformats.org/officeDocument/2006/customXml" ds:itemID="{D81C35AE-9E02-4E53-8155-1F0B413B6A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b1acadb-21fe-49d4-9115-06a8879e7081"/>
    <ds:schemaRef ds:uri="53c91f86-9685-4093-a492-6a5ff9ec6193"/>
    <ds:schemaRef ds:uri="42b4d396-253e-4f3e-a9a9-94dca28b00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E3C6304-4AC2-48D9-9B5C-79CC5FDC75D4}">
  <ds:schemaRefs>
    <ds:schemaRef ds:uri="http://schemas.microsoft.com/office/2006/metadata/properties"/>
    <ds:schemaRef ds:uri="http://schemas.microsoft.com/office/infopath/2007/PartnerControls"/>
    <ds:schemaRef ds:uri="http://schemas.microsoft.com/sharepoint/v3"/>
    <ds:schemaRef ds:uri="42b4d396-253e-4f3e-a9a9-94dca28b00ba"/>
    <ds:schemaRef ds:uri="5b1acadb-21fe-49d4-9115-06a8879e708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15</vt:i4>
      </vt:variant>
    </vt:vector>
  </HeadingPairs>
  <TitlesOfParts>
    <vt:vector size="23"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'2 - Individual Debt Obligations'!Print_Area</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Manager/>
  <Company>Texas Comptroller of Public Accounts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subject/>
  <dc:creator>Greg Conte</dc:creator>
  <cp:keywords/>
  <dc:description/>
  <cp:lastModifiedBy>Alex Wallace</cp:lastModifiedBy>
  <cp:revision/>
  <dcterms:created xsi:type="dcterms:W3CDTF">2017-01-13T17:49:37Z</dcterms:created>
  <dcterms:modified xsi:type="dcterms:W3CDTF">2025-12-09T15:10:52Z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0x0101003E17F271CE5E004CA351383BD96CAC3F</vt:lpwstr>
  </property>
  <property fmtid="{D5CDD505-2E9C-101B-9397-08002B2CF9AE}" pid="3" name="MediaServiceImageTags">
    <vt:lpwstr/>
  </property>
</Properties>
</file>