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https://roundrocktexas.sharepoint.com/sites/FIN-FinDiv/Division Files/Debt Service/Mandatory Reporting/2025/"/>
    </mc:Choice>
  </mc:AlternateContent>
  <xr:revisionPtr revIDLastSave="248" documentId="14_{EE35887D-29F2-49C6-991C-3890A6C8AF49}" xr6:coauthVersionLast="47" xr6:coauthVersionMax="47" xr10:uidLastSave="{FFD0B642-C8A2-4725-A9B9-96B1E0A3464F}"/>
  <bookViews>
    <workbookView xWindow="-120" yWindow="-120" windowWidth="29040" windowHeight="15720" tabRatio="939"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_xlnm.Print_Titles" localSheetId="2">'2 - Individual Debt Obligations'!$8:$8</definedName>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9" i="3" l="1"/>
  <c r="I39" i="3"/>
  <c r="H39" i="3"/>
  <c r="D39" i="3"/>
  <c r="E39" i="3"/>
  <c r="C39" i="3"/>
  <c r="J40" i="3"/>
  <c r="J41" i="3"/>
  <c r="J76" i="3" l="1"/>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L2" i="2"/>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B4" i="4" l="1"/>
  <c r="B3" i="4"/>
  <c r="B3" i="3" l="1"/>
</calcChain>
</file>

<file path=xl/sharedStrings.xml><?xml version="1.0" encoding="utf-8"?>
<sst xmlns="http://schemas.openxmlformats.org/spreadsheetml/2006/main" count="624" uniqueCount="400">
  <si>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</si>
  <si>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</si>
  <si>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</si>
  <si>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</si>
  <si>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</si>
  <si>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</si>
  <si>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</si>
  <si>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</si>
  <si>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</si>
  <si>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</si>
  <si>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</si>
  <si>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</si>
  <si>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</si>
  <si>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</si>
  <si>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</si>
  <si>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</si>
  <si>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</si>
  <si>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</si>
  <si>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</si>
  <si>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</si>
  <si>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</si>
  <si>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</si>
  <si>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</si>
  <si>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</si>
  <si>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</si>
  <si>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</si>
  <si>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</si>
  <si>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</si>
  <si>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</si>
  <si>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</si>
  <si>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</si>
  <si>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</si>
  <si>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</si>
  <si>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</si>
  <si>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</si>
  <si>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</si>
  <si>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</si>
  <si>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</si>
  <si>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</si>
  <si>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</si>
  <si>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</si>
  <si>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</si>
  <si>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</si>
  <si>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</si>
  <si>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</si>
  <si>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</si>
  <si>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</si>
  <si>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</si>
  <si>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</si>
  <si>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</si>
  <si>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</si>
  <si>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</si>
  <si>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</si>
  <si>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</si>
  <si>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</si>
  <si>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</si>
  <si>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</si>
  <si>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</si>
  <si>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</si>
  <si>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</si>
  <si>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</si>
  <si>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</si>
  <si>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</si>
  <si>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</si>
  <si>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</si>
  <si>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</si>
  <si>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</si>
  <si>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</si>
  <si>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</si>
  <si>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</si>
  <si>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</si>
  <si>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</si>
  <si>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</si>
  <si>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</si>
  <si>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</si>
  <si>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</si>
  <si>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</si>
  <si>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</si>
  <si>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</si>
  <si>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</si>
  <si>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</si>
  <si>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</si>
  <si>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</si>
  <si>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</si>
  <si>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</si>
  <si>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</si>
  <si>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</si>
  <si>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</si>
  <si>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</si>
  <si>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</si>
  <si>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</si>
  <si>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</si>
  <si>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</si>
  <si>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</si>
  <si>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</si>
  <si>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</si>
  <si>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</si>
  <si>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</si>
  <si>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</si>
  <si>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</si>
  <si>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</si>
  <si>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</si>
  <si>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</si>
  <si>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</si>
  <si>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</si>
  <si>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</si>
  <si>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</si>
  <si>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</si>
  <si>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</si>
  <si>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</si>
  <si>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</si>
  <si>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</si>
  <si>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</si>
  <si>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</si>
  <si>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</si>
  <si>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</si>
  <si>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</si>
  <si>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</si>
  <si>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</si>
  <si>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</si>
  <si>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</si>
  <si>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</si>
  <si>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</si>
  <si>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</si>
  <si>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</si>
  <si>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</si>
  <si>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</si>
  <si>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</si>
  <si>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</si>
  <si>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</si>
  <si>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</si>
  <si>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</si>
  <si>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</si>
  <si>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</si>
  <si>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</si>
  <si>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</si>
  <si>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</si>
  <si>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</si>
  <si>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</si>
  <si>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</si>
  <si>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</si>
  <si>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</si>
  <si>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</si>
  <si>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</si>
  <si>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</si>
  <si>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</si>
  <si>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</si>
  <si>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</si>
  <si>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</si>
  <si>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</si>
  <si>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</si>
  <si>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</si>
  <si>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</si>
  <si>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</si>
  <si>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</si>
  <si>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</si>
  <si>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</si>
  <si>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</si>
  <si>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</si>
  <si>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</si>
  <si>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</si>
  <si>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</si>
  <si>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</si>
  <si>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</si>
  <si>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</si>
  <si>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</si>
  <si>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</si>
  <si>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</si>
  <si>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</si>
  <si>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</si>
  <si>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</si>
  <si>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</si>
  <si>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</si>
  <si>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</si>
  <si>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</si>
  <si>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</si>
  <si>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</si>
  <si>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</si>
  <si>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</si>
  <si>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</si>
  <si>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</si>
  <si>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</si>
  <si>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</si>
  <si>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</si>
  <si>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</si>
  <si>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</si>
  <si>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</si>
  <si>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</si>
  <si>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</si>
  <si>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</si>
  <si>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</si>
  <si>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</si>
  <si>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</si>
  <si>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</si>
  <si>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</si>
  <si>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</si>
  <si>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</si>
  <si>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</si>
  <si>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</si>
  <si>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</si>
  <si>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</si>
  <si>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</si>
  <si>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</si>
  <si>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</si>
  <si>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</si>
  <si>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</si>
  <si>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</si>
  <si>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</si>
  <si>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</si>
  <si>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</si>
  <si>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</si>
  <si>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</si>
  <si>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</si>
  <si>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</si>
  <si>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</si>
  <si>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</si>
  <si>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</si>
  <si>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</si>
  <si>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</si>
  <si>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</si>
  <si>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</si>
  <si>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</si>
  <si>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</si>
  <si>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</si>
  <si>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</si>
  <si>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</si>
  <si>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</si>
  <si>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</si>
  <si>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</si>
  <si>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</si>
  <si>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</si>
  <si>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</si>
  <si>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</si>
  <si>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</si>
  <si>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</si>
  <si>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</si>
  <si>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</si>
  <si>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</si>
  <si>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</si>
  <si>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</si>
  <si>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</si>
  <si>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</si>
  <si>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</si>
  <si>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</si>
  <si>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</si>
  <si>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</si>
  <si>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</si>
  <si>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</si>
  <si>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</si>
  <si>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</si>
  <si>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</si>
  <si>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</si>
  <si>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</si>
  <si>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</si>
  <si>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</si>
  <si>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</si>
  <si>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</si>
  <si>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</si>
  <si>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</si>
  <si>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</si>
  <si>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</si>
  <si>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</si>
  <si>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</si>
  <si>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</si>
  <si>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</si>
  <si>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</si>
  <si>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</si>
  <si>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</si>
  <si>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</si>
  <si>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</si>
  <si>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</si>
  <si>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</si>
  <si>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</si>
  <si>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</si>
  <si>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</si>
  <si>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</si>
  <si>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</si>
  <si>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</si>
  <si>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</si>
  <si>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</si>
  <si>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</si>
  <si>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</si>
  <si>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</si>
  <si>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</si>
  <si>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</si>
  <si>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</si>
  <si>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</si>
  <si>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</si>
  <si>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</si>
  <si>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</si>
  <si>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</si>
  <si>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</si>
  <si>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</si>
  <si>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</si>
  <si>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</si>
  <si>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</si>
  <si>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</si>
  <si>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</si>
  <si>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</si>
  <si>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</si>
  <si>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</si>
  <si>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</si>
  <si>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</si>
  <si>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</si>
  <si>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</si>
  <si>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</si>
  <si>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</si>
  <si>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</si>
  <si>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</si>
  <si>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</si>
  <si>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</si>
  <si>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</si>
  <si>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</si>
  <si>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</si>
  <si>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</si>
  <si>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</si>
  <si>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</si>
  <si>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</si>
  <si>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</si>
  <si>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</si>
  <si>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</si>
  <si>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</si>
  <si>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</si>
  <si>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</si>
  <si>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</si>
  <si>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</si>
  <si>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</si>
  <si>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</si>
  <si>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</si>
  <si>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</si>
  <si>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City of Round Rock</t>
  </si>
  <si>
    <t>www.roundrocktexas.gov</t>
  </si>
  <si>
    <t>512-218-5400</t>
  </si>
  <si>
    <t>Melana Taylor</t>
  </si>
  <si>
    <t>Deputy CFO</t>
  </si>
  <si>
    <t>512-218-3295</t>
  </si>
  <si>
    <t>mtaylor@roundrocktexas.gov</t>
  </si>
  <si>
    <t>221 East Main Street</t>
  </si>
  <si>
    <t>Round Rock</t>
  </si>
  <si>
    <t>Williamson</t>
  </si>
  <si>
    <t>General Obligation Bonds, Series 2014</t>
  </si>
  <si>
    <t>Proceeds used for City fire department facilities, City park and recreational purposes, City library facilities, joint City police and fire department training facilities and to pay the costs of issuance related thereto.</t>
  </si>
  <si>
    <t>Combination Tax &amp; Limited Revenue Certificates of Obligation, Series 2014</t>
  </si>
  <si>
    <t>Proceeds used for (1) constructing, improving, extending, expanding, upgrading and/or developing streets, roads, bridges, trails, sidewalks, intersections, traffic signalization and other transportation improvement projects including related waterworks, sewer and drainage improvements, signage, landscaping, irrigation, purchasing any necessary rights-of-way and other related transportation costs and (2) professional services including fiscal, engineering, architectural and legal fees and other such costs incurred in connection therewith including the costs of issuing the Certificates.</t>
  </si>
  <si>
    <t>Proceeds used to refund certain of the City's outstanding obligations (the refunded obligations) to achieve a debt service savings and to pay the costs of issuance related thereto.</t>
  </si>
  <si>
    <t>General Obligation Refunding Bonds, 
Series 2016</t>
  </si>
  <si>
    <t>General Obligation Bonds, 
Series 2017</t>
  </si>
  <si>
    <t>Proceeds used for City fire department facilities, City park and recreational purposes, City police and fire department training facilities and to pay the costs of issuance related to the Bonds.</t>
  </si>
  <si>
    <t>Combination Tax &amp; Limited Revenue Certificates of Obligation, Series 2018</t>
  </si>
  <si>
    <t>Proceeds used for (1) constructing, improving and equipping a public works facility for the City's utilities and transportation departments to be located on Luther Peterson Place and related costs, including acquisition of any necessary easements or land and (2) professional services including fiscal, engineering, architectural and legal fees and other such costs incurred in connection therewith including the costs of issuing the Certificates.</t>
  </si>
  <si>
    <t>General Obligation Refunding Bonds, 
Series 2019</t>
  </si>
  <si>
    <t>Combination Tax &amp; Revenue Certificates of Obligation, Series 2019</t>
  </si>
  <si>
    <t>Proceeds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Deepwood Dr., Gattis School Rd., Kenney Fort Blvd.., Logan St., McNeil Rd., North Mays St., Oakmont Dr., Old Settlers Blvd., Red Bud Ln., RM620, SH 45 Frontage Rd., University Blvd., and Wyoming Springs Dr., and (2) professional services including fiscal, engineering, architectural and legal fees and other such costs incurred in connection therewith including the costs of issuing the Certificates.</t>
  </si>
  <si>
    <t>General Obligation Refunding Bonds, 
Series 2020</t>
  </si>
  <si>
    <t>Proceeds used to refund the Refunded Obligations and pay the costs associated with the issuance of the bonds.</t>
  </si>
  <si>
    <t>Combination Tax &amp; Limited Revenue Certificates of Obligation, Series 2020</t>
  </si>
  <si>
    <t>Proceeds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Deepwood Dr., Gattis School Rd., Kenney Fort Blvd., Logan St., McNeil Rd., North Mays St., Oakmont Dr., Old Settlers Blvd., Red Bud Ln., Ranch-to-Market Road 620, SH45 Frontage Rd., University Blvd., Wyoming Springs Dr., and County Road 112; and (2) professional services including fiscal, engineering, architectural and legal fees and other such costs incurred in connection therewith including the costs of issuance in connection with the Certificates.</t>
  </si>
  <si>
    <t>Combination Tax and Limited Revenue Certificates of Obligation, Series 2021A</t>
  </si>
  <si>
    <t>Proceeds will be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rights0-of-0way and other related transportation costs, including but not limited to Deepwood Drive, Gattis School Road, Kenney Fort Boulevard, Logan Street, McNeil Road, North Mays Street, Oakmont Drive, Old Settlers Boulevard, Red Bud Lane, Ranch-to-Market Road 620, SH45 Frontage Road, University Boulevard, Wyoming Springs Drive, County Road 112, and South Mays Corridor and (2) professional services including fiscal, engineering, architectural and legal fees and other such costs incurred in connection therewith including the costs of issuing the 2021A Certificates.</t>
  </si>
  <si>
    <t>Combination Tax and Limited Revenue Certificates of Obligation, Series 2021B</t>
  </si>
  <si>
    <t>Proceeds will be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U.S. Route 79 and Kenney Fort Boulevard; (2) constructing, improving and/or extending the City's waterworks, sewer and drainage system, including extending a reuse water transmission line from the City's wastewater treatment plant, including the acquisition of any necessary easements ort land and (3) professional services including fiscal, engineering, architectural and legal fees and other such costs incurred in connection therewith including the costs of issuing the 2021B Certificates.</t>
  </si>
  <si>
    <t>Combination Tax and Limited Revenue Certificates of Obligation, Series 2021C</t>
  </si>
  <si>
    <t>Proceeds will be used for (1) constructing, improving, extending, expanding, upgrading and/or developing streets, roads, bridges, sidewalks, intersections, traffic signalization, railroad  crossing improvements and other transportation improvement projects including related waterworks, sewer, drainage and utility improvements, signage, landscaping, irrigation, purchasing any necessary rights-of-way and other related transportation costs, including, but not limited to U.S. Route 79, Harrell Parkway, Joe DiMaggio Boulevard, Gattis School Road and Kenney Fort Boulevard; (2) constructing, improving and/or extending the City's waterworks, sewer and drainage system, including extensions to potable water transmission lines, including the acquisition of any necessary easements or land and (3) professional services including fiscal, engineering, architectural and legal fees and other such costs incurred in connection therewith including the costs of issuing the 2021C Certificates.</t>
  </si>
  <si>
    <t>General Obligation Refunding Bonds, Taxable Series 2022</t>
  </si>
  <si>
    <t>Proceeds used to refund certain of the City's outstanding obligations and to pay the costs of issuance related thereto.</t>
  </si>
  <si>
    <t>General Obligation Bonds, Series 2022</t>
  </si>
  <si>
    <t>Proceeds to be used for (1) City library facilities and (2) professional services including fiscal, engineering, architectural and legal fees and other such costs incurred in connection therewith including the costs of issuing the bonds.</t>
  </si>
  <si>
    <t>Combination Tax and Limited Revenue Certificates of Obligation, Series 2022</t>
  </si>
  <si>
    <t>Proceeds will be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Arterial Street Maintenance, Bagdad Improvements, Chisholm Trail North, County Road 112, Creek Bend Boulevard, Eagles Nest, Gattis School Road, Greenlawn Boulevard Improvements, Kenney Fort Boulevard, Northeast Downtown Improvements, Old Settlers Boulevard, Red Bud Lane North and South, South Mays Corridor, University Boulevard, University East, and Wyoming Springs Drive and (2) professional services including fiscal, engineering, architectural and legal fees and other such costs incurred in connection therewith including the costs of issuing the Certificates.</t>
  </si>
  <si>
    <t>Limited Tax Notes, Series 2021</t>
  </si>
  <si>
    <t>Proceeds used for (1) purchasing City vehicles and (2) professional services including fiscal engineering, architectural and legal fees and other such costs incurred in connection therewith including the costs of issuing the Notes.</t>
  </si>
  <si>
    <t>Limited Tax Notes, Series 2022</t>
  </si>
  <si>
    <t>Proceeds used for (1) purchasing City vehicles and (2) professional services including fiscal, engineering, architectural and legal fees and other such costs incurred in connection therewith including the costs of issuing the Notes.</t>
  </si>
  <si>
    <t>Utility System Revenue Bonds, Series 2014</t>
  </si>
  <si>
    <t>Proceeds used to expand and improve the City's drainage system and to pay costs of issuance on the bonds.</t>
  </si>
  <si>
    <t>Utility System Revenue Refunding Bonds, Series 2016</t>
  </si>
  <si>
    <t>Proceeds used to refund certain of the City's outstanding parity debt to achieve a debt service savings and to pay the costs of issuing the bonds.</t>
  </si>
  <si>
    <t>Utility System Revenue Refunding Bonds, Series 2017</t>
  </si>
  <si>
    <t>Senior Lien Sales Tax Revenue Bonds, Taxable Series 2019</t>
  </si>
  <si>
    <t>Round Rock Transportation and Economic Development Corporation</t>
  </si>
  <si>
    <t>Proceeds used for (1) designing and constructing a convention center facility, (2) capitalizing interest, and (3) paying the costs of issuing the Bonds.</t>
  </si>
  <si>
    <t>Senior Lien Sales Tax Revenue Bonds, Taxable Series 2021</t>
  </si>
  <si>
    <t>Venue Tax &amp; Hotel Occupancy Tax Revenue Refunding Bonds, Series 2021</t>
  </si>
  <si>
    <t>Proceeds used to refund certain of the City's outstanding Venue Parity Obligations (the refunded obligations) to achieve a debt service savings, and to pay the costs of issuance related thereto.</t>
  </si>
  <si>
    <t>Proceeds used for utility relocation, right-of-way acquisition and construction necessary for a non-tolled, off-system project involving various improvements to Gattis School Road.</t>
  </si>
  <si>
    <t>Limited Tax Notes, Series 2024</t>
  </si>
  <si>
    <t>Proceeds from the sale of the Notes will be used for (1) purchasing City vehicles for the City’s police, fire, parks, transportation,
and building construction and facility maintenance departments and replacement vehicles for other City departments as needed; and (2)
paying the costs of issuing the Notes.</t>
  </si>
  <si>
    <t>General Obligation Bonds, Series 2024</t>
  </si>
  <si>
    <t>Proceeds from the sale of the Bonds will be used for (1) constructing, improving, extending, expanding, upgrading and/or developing City parks, recreation and sports projects and facilities, comprised of: a new recreation center building that also includes parks  and recreation administration offices, an outdoor track, multi-purpose athletic fields, tnnis complex relocation, Lakeview Pavilion improvements, Rock’N River Water Park expansion, Clay Madsen Recreation Center remodel, Sports Center expansion, Lawn at Brushy Creek park development, citywide trail expansion, Play For All Park improvements, and systemwide park improvements, as further set forth in Proposition A approved at the May 6, 2023 election; (2) constructing, improving, extending, expanding, upgrading and/or developing City public safety projects and facilities, comprised of: improving the City’s Public Safety Training Center, relocation of the Central Fire Station and two new fire stations, as further set forth in Proposition B approved at the May 6, 2023 election; and (3) paying the costs of issuing the Bonds</t>
  </si>
  <si>
    <t>Combination Tax and Limited Revenue Certificates of Obligation, Series 2024</t>
  </si>
  <si>
    <t>Proceeds from the sale of the Certificates will be used for paying contractual obligations incurred or to be incurred by the City for (1) constructing, expanding and equipping a City public works complex comprised of office and administrative facilities for City
transportation employees and equipment and for maintenance of City police, fire, utility and transportation vehicles; (2)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Arterial Bottleneck and Sidewalk
Improvements, Arterial Street Maintenance, Chisholm Trail North and South, County Road 112, Eagles Nest, Gattis School Road Segments 2, 4, 5, and 6, Greenlawn Boulevard, Harrell Parkway, Kenney Fort Boulevard Segments 5 &amp; 6, North Mays Gap/Widening, Old Settlers
Boulevard, Red Bud North and South, US 79 and Wyoming Springs; and (3) paying related professional services including for construction managers, engineers, architects, attorneys, auditors, financial advisors, fiscal agents and costs related to issuing the Certificates</t>
  </si>
  <si>
    <t>State Infrastructure Bank Loan 2023</t>
  </si>
  <si>
    <t>Limited Tax Notes, Series 2025</t>
  </si>
  <si>
    <t>Combination Tax and Limited Revenue Certificates of Obligation, Series 2025</t>
  </si>
  <si>
    <t>General Obligation Bonds, Series 2025</t>
  </si>
  <si>
    <t>Proceeds from the sale of the Bonds will be used for (1) constructing, improving, extending, expanding, upgrading and/or developing City parks, recreation and sports projects and facilities, comprised of: a new recreation center building that also includes parks and recreation administration offices, an outdoor track, multi-purpose athletic fields, tennis complex relocation, Lakeview Pavilion improvements, Rock’N River Water Park expansion, Clay Madsen Recreation Center remodel, Sports Center expansion, Lawn at Brushy Creek park development, citywide trail expansion, Play For All Park improvements, and systemwide park improvements, as further set forth in Proposition A approved at the May 6, 2023 election; and (2) paying the costs of issuing the Bonds.</t>
  </si>
  <si>
    <t>Proceeds from the sale of the Certificates will be used for paying contractual obligations incurred or to be incurred by the City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Arterial Bottleneck and Sidewalk Improvements, Chisholm Trail North and South, County Road 112, County Road 118, Deep Wood Drive, Eagles Nest, Gattis School Road Segments 2, 4, 5 and 6, Greenlawn Boulevard, Harrell Parkway, Kenney Fort Boulevard Segments 5 and 6, North Mays Gap/Widening, Old Settlers Boulevard, Red Bud North and South, Sam Bass &amp; Hairy Man Road Intersection Improvements, US 79, and Wyoming Springs Drive; and (2) paying related professional services including for construction managers, engineers, architects, attorneys, auditors, financial advisors, fiscal agents and costs related to issuing the Certificates.</t>
  </si>
  <si>
    <t>Proceeds from the sale of the Notes will be used for (1) purchasing City vehicles for the City’s police, fire, parks, transportation, and building construction and facility maintenance departments and replacement vehicles for other City departments as needed; and (2) paying the costs of issuing the Notes.</t>
  </si>
  <si>
    <t>Total</t>
  </si>
  <si>
    <t>Planning Dept; City of Round Rock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</si>
</sst>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7"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
      <sz val="11"/>
      <color rgb="FF1F1F1F"/>
      <name val="Roboto"/>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0">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16" fillId="0" borderId="0" xfId="0" applyFont="1"/>
    <xf numFmtId="0" fontId="4" fillId="5" borderId="0" xfId="0" applyFont="1" applyFill="1"/>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2" fillId="5" borderId="0" xfId="0" applyFont="1" applyFill="1"/>
    <xf numFmtId="0" fontId="5" fillId="0" borderId="0" xfId="1" quotePrefix="1" applyFill="1" applyAlignment="1">
      <alignment horizontal="center"/>
    </xf>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fitToPage="1"/>
  </sheetPr>
  <dimension ref="A1:D31"/>
  <sheetViews>
    <sheetView tabSelected="1" zoomScale="85" zoomScaleNormal="85" workbookViewId="0">
      <selection activeCell="B8" sqref="B8"/>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86" customFormat="1" ht="21.6" customHeight="1" x14ac:dyDescent="0.25">
      <c r="A1" s="86" t="s">
        <v>236</v>
      </c>
    </row>
    <row r="2" spans="1:2" s="81" customFormat="1" ht="21" customHeight="1" x14ac:dyDescent="0.25">
      <c r="A2" s="81" t="s">
        <v>277</v>
      </c>
    </row>
    <row r="3" spans="1:2" s="85" customFormat="1" ht="31.9" customHeight="1" x14ac:dyDescent="0.25">
      <c r="A3" s="83" t="s">
        <v>0</v>
      </c>
      <c r="B3" s="84"/>
    </row>
    <row r="4" spans="1:2" x14ac:dyDescent="0.25">
      <c r="A4" s="32" t="s">
        <v>237</v>
      </c>
      <c r="B4" s="37" t="s">
        <v>330</v>
      </c>
    </row>
    <row r="5" spans="1:2" x14ac:dyDescent="0.25">
      <c r="A5" s="32" t="s">
        <v>238</v>
      </c>
      <c r="B5" s="37" t="s">
        <v>15</v>
      </c>
    </row>
    <row r="6" spans="1:2" x14ac:dyDescent="0.25">
      <c r="A6" s="9" t="s">
        <v>22</v>
      </c>
      <c r="B6" s="38"/>
    </row>
    <row r="7" spans="1:2" x14ac:dyDescent="0.25">
      <c r="A7" s="9" t="s">
        <v>239</v>
      </c>
      <c r="B7" s="37">
        <v>2025</v>
      </c>
    </row>
    <row r="8" spans="1:2" x14ac:dyDescent="0.25">
      <c r="A8" s="9" t="s">
        <v>296</v>
      </c>
      <c r="B8" s="39">
        <v>45566</v>
      </c>
    </row>
    <row r="9" spans="1:2" x14ac:dyDescent="0.25">
      <c r="A9" s="9" t="s">
        <v>14</v>
      </c>
      <c r="B9" s="33">
        <f>IF(ISBLANK(B8),"",DATE(YEAR(B8)+1,MONTH(B8),DAY(B8)-1))</f>
        <v>45930</v>
      </c>
    </row>
    <row r="10" spans="1:2" x14ac:dyDescent="0.25">
      <c r="A10" s="9" t="s">
        <v>21</v>
      </c>
      <c r="B10" s="39" t="s">
        <v>331</v>
      </c>
    </row>
    <row r="11" spans="1:2" x14ac:dyDescent="0.25">
      <c r="A11" s="9" t="s">
        <v>240</v>
      </c>
      <c r="B11" s="40" t="s">
        <v>332</v>
      </c>
    </row>
    <row r="12" spans="1:2" x14ac:dyDescent="0.25">
      <c r="A12" s="9" t="s">
        <v>214</v>
      </c>
      <c r="B12" s="37"/>
    </row>
    <row r="13" spans="1:2" x14ac:dyDescent="0.25">
      <c r="A13" s="32" t="s">
        <v>241</v>
      </c>
      <c r="B13" s="37" t="s">
        <v>12</v>
      </c>
    </row>
    <row r="14" spans="1:2" s="85" customFormat="1" ht="31.9" customHeight="1" x14ac:dyDescent="0.25">
      <c r="A14" s="83" t="s">
        <v>3</v>
      </c>
      <c r="B14" s="84"/>
    </row>
    <row r="15" spans="1:2" x14ac:dyDescent="0.25">
      <c r="A15" s="12" t="s">
        <v>242</v>
      </c>
      <c r="B15" s="37" t="s">
        <v>333</v>
      </c>
    </row>
    <row r="16" spans="1:2" x14ac:dyDescent="0.25">
      <c r="A16" s="12" t="s">
        <v>243</v>
      </c>
      <c r="B16" s="37" t="s">
        <v>334</v>
      </c>
    </row>
    <row r="17" spans="1:2" x14ac:dyDescent="0.25">
      <c r="A17" s="12" t="s">
        <v>244</v>
      </c>
      <c r="B17" s="40" t="s">
        <v>335</v>
      </c>
    </row>
    <row r="18" spans="1:2" x14ac:dyDescent="0.25">
      <c r="A18" s="12" t="s">
        <v>4</v>
      </c>
      <c r="B18" s="37" t="s">
        <v>336</v>
      </c>
    </row>
    <row r="19" spans="1:2" x14ac:dyDescent="0.25">
      <c r="A19" s="12" t="s">
        <v>245</v>
      </c>
      <c r="B19" s="37" t="s">
        <v>337</v>
      </c>
    </row>
    <row r="20" spans="1:2" x14ac:dyDescent="0.25">
      <c r="A20" s="12" t="s">
        <v>5</v>
      </c>
      <c r="B20" s="37"/>
    </row>
    <row r="21" spans="1:2" x14ac:dyDescent="0.25">
      <c r="A21" s="12" t="s">
        <v>246</v>
      </c>
      <c r="B21" s="67" t="s">
        <v>338</v>
      </c>
    </row>
    <row r="22" spans="1:2" x14ac:dyDescent="0.25">
      <c r="A22" s="12" t="s">
        <v>247</v>
      </c>
      <c r="B22" s="41">
        <v>78664</v>
      </c>
    </row>
    <row r="23" spans="1:2" x14ac:dyDescent="0.25">
      <c r="A23" s="12" t="s">
        <v>248</v>
      </c>
      <c r="B23" s="37" t="s">
        <v>339</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82" customFormat="1" ht="15" x14ac:dyDescent="0.25">
      <c r="A30" s="82" t="s">
        <v>280</v>
      </c>
    </row>
    <row r="31" spans="1:2" s="68" customFormat="1" x14ac:dyDescent="0.25">
      <c r="A31" s="68"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0">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C3E51850-E1A3-4874-8407-0A1CF104AD86}"/>
    <dataValidation allowBlank="1" showInputMessage="1" showErrorMessage="1" error="please enter title, is required" prompt="is required, please enter title" sqref="B16" xr:uid="{1D4DB140-AD7D-4CFF-A991-10EB1C1BE476}"/>
    <dataValidation allowBlank="1" showInputMessage="1" showErrorMessage="1" error="please enter phone number, is required" prompt="please enter phone number, is required field" sqref="B17" xr:uid="{02808334-E81A-41A4-8F8E-6D12B005070E}"/>
    <dataValidation allowBlank="1" showInputMessage="1" showErrorMessage="1" error="please enter address, is required" prompt="please enter address, is required field" sqref="B19" xr:uid="{04348CDF-66F7-46C7-9951-1D44BA1983A0}"/>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66B1A3A5-1EF8-44D4-8CF1-E27F46D2DFB4}"/>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s>
  <pageMargins left="0.7" right="0.7" top="0.75" bottom="0.75" header="0.3" footer="0.3"/>
  <pageSetup scale="98" orientation="landscape" r:id="rId1"/>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pageSetUpPr fitToPage="1"/>
  </sheetPr>
  <dimension ref="A1:S111"/>
  <sheetViews>
    <sheetView topLeftCell="A5" zoomScale="85" zoomScaleNormal="85" workbookViewId="0">
      <pane ySplit="4" topLeftCell="A31" activePane="bottomLeft" state="frozen"/>
      <selection activeCell="A5" sqref="A5"/>
      <selection pane="bottomLeft" activeCell="G43" sqref="G43"/>
    </sheetView>
  </sheetViews>
  <sheetFormatPr defaultColWidth="0" defaultRowHeight="15.75" zeroHeight="1" x14ac:dyDescent="0.25"/>
  <cols>
    <col min="1" max="1" width="59.28515625" style="1" customWidth="1"/>
    <col min="2" max="2" width="35.4257812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48" style="6" customWidth="1"/>
    <col min="12" max="12" width="22.7109375" style="1" customWidth="1"/>
    <col min="13" max="14" width="10.7109375" style="1" customWidth="1"/>
    <col min="15"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70" customFormat="1" ht="21.6" customHeight="1" x14ac:dyDescent="0.25">
      <c r="A1" s="70" t="s">
        <v>236</v>
      </c>
    </row>
    <row r="2" spans="1:19" s="73" customFormat="1" ht="21.6" customHeight="1" x14ac:dyDescent="0.25">
      <c r="A2" s="71" t="s">
        <v>35</v>
      </c>
      <c r="B2" s="72"/>
      <c r="C2" s="72"/>
      <c r="D2" s="72"/>
      <c r="E2" s="72"/>
      <c r="F2" s="72"/>
      <c r="G2" s="72"/>
      <c r="H2" s="72"/>
      <c r="I2" s="72"/>
      <c r="J2" s="72"/>
      <c r="K2" s="72"/>
      <c r="L2" s="72"/>
      <c r="M2" s="72"/>
      <c r="N2" s="72"/>
      <c r="O2" s="72"/>
      <c r="P2" s="72"/>
      <c r="Q2" s="72"/>
      <c r="R2" s="72"/>
      <c r="S2" s="72"/>
    </row>
    <row r="3" spans="1:19" s="74" customFormat="1" x14ac:dyDescent="0.25">
      <c r="A3" s="9" t="s">
        <v>1</v>
      </c>
      <c r="B3" s="34" t="str">
        <f>IF('1 - Contact Information'!B4="","",'1 - Contact Information'!B4)</f>
        <v>City of Round Rock</v>
      </c>
      <c r="C3" s="78"/>
    </row>
    <row r="4" spans="1:19" s="80" customFormat="1" x14ac:dyDescent="0.25">
      <c r="A4" s="9" t="s">
        <v>2</v>
      </c>
      <c r="B4" s="35">
        <f>IF('1 - Contact Information'!B7="","",'1 - Contact Information'!B7)</f>
        <v>2025</v>
      </c>
      <c r="C4" s="79"/>
    </row>
    <row r="5" spans="1:19" s="74" customFormat="1" ht="30.6" customHeight="1" x14ac:dyDescent="0.25">
      <c r="A5" s="74" t="s">
        <v>274</v>
      </c>
    </row>
    <row r="6" spans="1:19" s="74" customFormat="1" x14ac:dyDescent="0.25">
      <c r="A6" s="75" t="s">
        <v>291</v>
      </c>
      <c r="B6" s="75"/>
      <c r="C6" s="75"/>
      <c r="D6" s="75"/>
      <c r="E6" s="75"/>
      <c r="F6" s="75"/>
      <c r="G6" s="75"/>
      <c r="H6" s="75"/>
      <c r="I6" s="75"/>
      <c r="J6" s="75"/>
      <c r="K6" s="75"/>
      <c r="L6" s="75"/>
      <c r="M6" s="75"/>
      <c r="N6" s="75"/>
      <c r="O6" s="75"/>
      <c r="P6" s="75"/>
      <c r="Q6" s="75"/>
      <c r="R6" s="75"/>
      <c r="S6" s="75"/>
    </row>
    <row r="7" spans="1:19" s="76" customFormat="1" ht="36" customHeight="1" x14ac:dyDescent="0.25">
      <c r="A7" s="76" t="s">
        <v>268</v>
      </c>
      <c r="B7" s="77"/>
      <c r="C7" s="77"/>
      <c r="D7" s="77"/>
      <c r="E7" s="77"/>
      <c r="F7" s="77"/>
      <c r="G7" s="77"/>
      <c r="H7" s="77"/>
      <c r="I7" s="77"/>
      <c r="J7" s="77"/>
      <c r="K7" s="77"/>
      <c r="L7" s="77"/>
      <c r="M7" s="77"/>
      <c r="N7" s="77"/>
      <c r="O7" s="77"/>
      <c r="P7" s="77"/>
      <c r="Q7" s="77"/>
      <c r="R7" s="77"/>
      <c r="S7" s="77"/>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ht="63" x14ac:dyDescent="0.25">
      <c r="A9" s="42" t="s">
        <v>340</v>
      </c>
      <c r="B9" s="43"/>
      <c r="C9" s="44">
        <v>66885000</v>
      </c>
      <c r="D9" s="44">
        <v>2675000</v>
      </c>
      <c r="E9" s="45">
        <v>2761937.5</v>
      </c>
      <c r="F9" s="46">
        <v>46249</v>
      </c>
      <c r="G9" s="43" t="s">
        <v>12</v>
      </c>
      <c r="H9" s="45">
        <v>71257861.310000002</v>
      </c>
      <c r="I9" s="45">
        <v>71257861.310000002</v>
      </c>
      <c r="J9" s="45">
        <v>0</v>
      </c>
      <c r="K9" s="43" t="s">
        <v>341</v>
      </c>
      <c r="L9" s="43" t="s">
        <v>12</v>
      </c>
      <c r="M9" s="42" t="s">
        <v>41</v>
      </c>
      <c r="N9" s="42" t="s">
        <v>40</v>
      </c>
      <c r="O9" s="43"/>
      <c r="P9" s="43"/>
      <c r="Q9" s="43"/>
      <c r="R9" s="42"/>
      <c r="S9" s="42"/>
    </row>
    <row r="10" spans="1:19" s="3" customFormat="1" ht="63" x14ac:dyDescent="0.25">
      <c r="A10" s="42" t="s">
        <v>345</v>
      </c>
      <c r="B10" s="42"/>
      <c r="C10" s="44">
        <v>6995000</v>
      </c>
      <c r="D10" s="44">
        <v>2250000</v>
      </c>
      <c r="E10" s="45">
        <v>2578500</v>
      </c>
      <c r="F10" s="46">
        <v>48441</v>
      </c>
      <c r="G10" s="43" t="s">
        <v>12</v>
      </c>
      <c r="H10" s="45">
        <v>7569817.5300000003</v>
      </c>
      <c r="I10" s="45">
        <v>7569817.5300000003</v>
      </c>
      <c r="J10" s="45">
        <v>0</v>
      </c>
      <c r="K10" s="43" t="s">
        <v>344</v>
      </c>
      <c r="L10" s="43" t="s">
        <v>12</v>
      </c>
      <c r="M10" s="42" t="s">
        <v>41</v>
      </c>
      <c r="N10" s="42" t="s">
        <v>42</v>
      </c>
      <c r="O10" s="43"/>
      <c r="P10" s="43"/>
      <c r="Q10" s="43"/>
      <c r="R10" s="42"/>
      <c r="S10" s="42"/>
    </row>
    <row r="11" spans="1:19" s="3" customFormat="1" ht="63" x14ac:dyDescent="0.25">
      <c r="A11" s="43" t="s">
        <v>346</v>
      </c>
      <c r="B11" s="42"/>
      <c r="C11" s="44">
        <v>28585000</v>
      </c>
      <c r="D11" s="44">
        <v>24305000</v>
      </c>
      <c r="E11" s="45">
        <v>34346300</v>
      </c>
      <c r="F11" s="46">
        <v>52093</v>
      </c>
      <c r="G11" s="43" t="s">
        <v>12</v>
      </c>
      <c r="H11" s="45">
        <v>31053112.280000001</v>
      </c>
      <c r="I11" s="45">
        <v>31053112.280000001</v>
      </c>
      <c r="J11" s="45">
        <v>0</v>
      </c>
      <c r="K11" s="43" t="s">
        <v>347</v>
      </c>
      <c r="L11" s="43" t="s">
        <v>12</v>
      </c>
      <c r="M11" s="42" t="s">
        <v>41</v>
      </c>
      <c r="N11" s="42" t="s">
        <v>42</v>
      </c>
      <c r="O11" s="43"/>
      <c r="P11" s="43"/>
      <c r="Q11" s="43"/>
      <c r="R11" s="42"/>
      <c r="S11" s="42"/>
    </row>
    <row r="12" spans="1:19" s="3" customFormat="1" ht="63" x14ac:dyDescent="0.25">
      <c r="A12" s="42" t="s">
        <v>350</v>
      </c>
      <c r="B12" s="42"/>
      <c r="C12" s="44">
        <v>12210000</v>
      </c>
      <c r="D12" s="44">
        <v>3465000</v>
      </c>
      <c r="E12" s="45">
        <v>3727000</v>
      </c>
      <c r="F12" s="46">
        <v>46614</v>
      </c>
      <c r="G12" s="43" t="s">
        <v>12</v>
      </c>
      <c r="H12" s="45">
        <v>13729913.5</v>
      </c>
      <c r="I12" s="45">
        <v>13729913.5</v>
      </c>
      <c r="J12" s="45">
        <v>0</v>
      </c>
      <c r="K12" s="43" t="s">
        <v>344</v>
      </c>
      <c r="L12" s="43" t="s">
        <v>12</v>
      </c>
      <c r="M12" s="42" t="s">
        <v>41</v>
      </c>
      <c r="N12" s="42" t="s">
        <v>40</v>
      </c>
      <c r="O12" s="43"/>
      <c r="P12" s="43"/>
      <c r="Q12" s="43"/>
      <c r="R12" s="42"/>
      <c r="S12" s="42"/>
    </row>
    <row r="13" spans="1:19" s="3" customFormat="1" ht="47.25" x14ac:dyDescent="0.25">
      <c r="A13" s="42" t="s">
        <v>353</v>
      </c>
      <c r="B13" s="42"/>
      <c r="C13" s="44">
        <v>6980000</v>
      </c>
      <c r="D13" s="44">
        <v>745000</v>
      </c>
      <c r="E13" s="45">
        <v>758552</v>
      </c>
      <c r="F13" s="46">
        <v>46614</v>
      </c>
      <c r="G13" s="43" t="s">
        <v>12</v>
      </c>
      <c r="H13" s="45">
        <v>6980000</v>
      </c>
      <c r="I13" s="45">
        <v>6980000</v>
      </c>
      <c r="J13" s="45">
        <v>0</v>
      </c>
      <c r="K13" s="43" t="s">
        <v>354</v>
      </c>
      <c r="L13" s="43" t="s">
        <v>13</v>
      </c>
      <c r="M13" s="42" t="s">
        <v>41</v>
      </c>
      <c r="N13" s="42" t="s">
        <v>40</v>
      </c>
      <c r="O13" s="43"/>
      <c r="P13" s="43"/>
      <c r="Q13" s="43"/>
      <c r="R13" s="42"/>
      <c r="S13" s="42"/>
    </row>
    <row r="14" spans="1:19" s="3" customFormat="1" ht="47.25" x14ac:dyDescent="0.25">
      <c r="A14" s="42" t="s">
        <v>363</v>
      </c>
      <c r="B14" s="42"/>
      <c r="C14" s="44">
        <v>79860000</v>
      </c>
      <c r="D14" s="44">
        <v>77430000</v>
      </c>
      <c r="E14" s="45">
        <v>93214713.159999996</v>
      </c>
      <c r="F14" s="46">
        <v>50997</v>
      </c>
      <c r="G14" s="43" t="s">
        <v>12</v>
      </c>
      <c r="H14" s="45">
        <v>79415727.310000002</v>
      </c>
      <c r="I14" s="45">
        <v>79415727.310000002</v>
      </c>
      <c r="J14" s="45">
        <v>0</v>
      </c>
      <c r="K14" s="43" t="s">
        <v>364</v>
      </c>
      <c r="L14" s="43" t="s">
        <v>12</v>
      </c>
      <c r="M14" s="42" t="s">
        <v>41</v>
      </c>
      <c r="N14" s="42" t="s">
        <v>40</v>
      </c>
      <c r="O14" s="43"/>
      <c r="P14" s="43"/>
      <c r="Q14" s="43"/>
      <c r="R14" s="42"/>
      <c r="S14" s="42"/>
    </row>
    <row r="15" spans="1:19" s="3" customFormat="1" ht="78.75" x14ac:dyDescent="0.25">
      <c r="A15" s="42" t="s">
        <v>365</v>
      </c>
      <c r="B15" s="42"/>
      <c r="C15" s="44">
        <v>20985000</v>
      </c>
      <c r="D15" s="44">
        <v>19690000</v>
      </c>
      <c r="E15" s="45">
        <v>29978906.260000002</v>
      </c>
      <c r="F15" s="46">
        <v>53919</v>
      </c>
      <c r="G15" s="43" t="s">
        <v>12</v>
      </c>
      <c r="H15" s="45">
        <v>21824034.600000001</v>
      </c>
      <c r="I15" s="45">
        <v>21824034.600000001</v>
      </c>
      <c r="J15" s="45">
        <v>0</v>
      </c>
      <c r="K15" s="43" t="s">
        <v>366</v>
      </c>
      <c r="L15" s="43" t="s">
        <v>12</v>
      </c>
      <c r="M15" s="42" t="s">
        <v>41</v>
      </c>
      <c r="N15" s="42" t="s">
        <v>40</v>
      </c>
      <c r="O15" s="43"/>
      <c r="P15" s="43"/>
      <c r="Q15" s="43"/>
      <c r="R15" s="42"/>
      <c r="S15" s="42"/>
    </row>
    <row r="16" spans="1:19" s="3" customFormat="1" ht="362.25" x14ac:dyDescent="0.25">
      <c r="A16" s="42" t="s">
        <v>387</v>
      </c>
      <c r="B16" s="42"/>
      <c r="C16" s="44">
        <v>19495000</v>
      </c>
      <c r="D16" s="44">
        <v>19270000</v>
      </c>
      <c r="E16" s="45">
        <v>31443450.02</v>
      </c>
      <c r="F16" s="46">
        <v>54650</v>
      </c>
      <c r="G16" s="43" t="s">
        <v>12</v>
      </c>
      <c r="H16" s="45">
        <v>20336004</v>
      </c>
      <c r="I16" s="45">
        <v>20336004</v>
      </c>
      <c r="J16" s="45">
        <v>0</v>
      </c>
      <c r="K16" s="43" t="s">
        <v>388</v>
      </c>
      <c r="L16" s="43" t="s">
        <v>12</v>
      </c>
      <c r="M16" s="42"/>
      <c r="N16" s="42" t="s">
        <v>40</v>
      </c>
      <c r="O16" s="43"/>
      <c r="P16" s="43"/>
      <c r="Q16" s="43"/>
      <c r="R16" s="42"/>
      <c r="S16" s="42"/>
    </row>
    <row r="17" spans="1:19" s="3" customFormat="1" ht="267.75" x14ac:dyDescent="0.25">
      <c r="A17" s="42" t="s">
        <v>394</v>
      </c>
      <c r="B17" s="42"/>
      <c r="C17" s="44">
        <v>87520000</v>
      </c>
      <c r="D17" s="44">
        <v>87520000</v>
      </c>
      <c r="E17" s="45">
        <v>153008297.77000001</v>
      </c>
      <c r="F17" s="46">
        <v>55015</v>
      </c>
      <c r="G17" s="43" t="s">
        <v>12</v>
      </c>
      <c r="H17" s="45">
        <v>90534568</v>
      </c>
      <c r="I17" s="45">
        <v>54916611.950000003</v>
      </c>
      <c r="J17" s="45">
        <v>35617956.049999997</v>
      </c>
      <c r="K17" s="43" t="s">
        <v>395</v>
      </c>
      <c r="L17" s="43" t="s">
        <v>12</v>
      </c>
      <c r="M17" s="42"/>
      <c r="N17" s="42" t="s">
        <v>40</v>
      </c>
      <c r="O17" s="43"/>
      <c r="P17" s="43"/>
      <c r="Q17" s="43"/>
      <c r="R17" s="42"/>
      <c r="S17" s="42"/>
    </row>
    <row r="18" spans="1:19" s="3" customFormat="1" ht="204.75" x14ac:dyDescent="0.25">
      <c r="A18" s="42" t="s">
        <v>342</v>
      </c>
      <c r="B18" s="42"/>
      <c r="C18" s="44">
        <v>27270000</v>
      </c>
      <c r="D18" s="44">
        <v>3580000</v>
      </c>
      <c r="E18" s="45">
        <v>4019387.5</v>
      </c>
      <c r="F18" s="46">
        <v>47710</v>
      </c>
      <c r="G18" s="43" t="s">
        <v>12</v>
      </c>
      <c r="H18" s="45">
        <v>28158384.27</v>
      </c>
      <c r="I18" s="45">
        <v>28158384.27</v>
      </c>
      <c r="J18" s="45">
        <v>0</v>
      </c>
      <c r="K18" s="43" t="s">
        <v>343</v>
      </c>
      <c r="L18" s="43" t="s">
        <v>12</v>
      </c>
      <c r="M18" s="42"/>
      <c r="N18" s="42" t="s">
        <v>40</v>
      </c>
      <c r="O18" s="43"/>
      <c r="P18" s="43"/>
      <c r="Q18" s="43"/>
      <c r="R18" s="42"/>
      <c r="S18" s="42"/>
    </row>
    <row r="19" spans="1:19" s="3" customFormat="1" ht="141.75" x14ac:dyDescent="0.25">
      <c r="A19" s="42" t="s">
        <v>348</v>
      </c>
      <c r="B19" s="42"/>
      <c r="C19" s="44">
        <v>6915000</v>
      </c>
      <c r="D19" s="44">
        <v>5450000</v>
      </c>
      <c r="E19" s="45">
        <v>6846062.5</v>
      </c>
      <c r="F19" s="46">
        <v>50632</v>
      </c>
      <c r="G19" s="43" t="s">
        <v>12</v>
      </c>
      <c r="H19" s="45">
        <v>7084412.0499999998</v>
      </c>
      <c r="I19" s="45">
        <v>7084412.0499999998</v>
      </c>
      <c r="J19" s="45">
        <v>0</v>
      </c>
      <c r="K19" s="43" t="s">
        <v>349</v>
      </c>
      <c r="L19" s="43" t="s">
        <v>12</v>
      </c>
      <c r="M19" s="42" t="s">
        <v>41</v>
      </c>
      <c r="N19" s="42" t="s">
        <v>40</v>
      </c>
      <c r="O19" s="43"/>
      <c r="P19" s="43"/>
      <c r="Q19" s="43"/>
      <c r="R19" s="42"/>
      <c r="S19" s="42"/>
    </row>
    <row r="20" spans="1:19" s="3" customFormat="1" ht="267.75" x14ac:dyDescent="0.25">
      <c r="A20" s="42" t="s">
        <v>351</v>
      </c>
      <c r="B20" s="42"/>
      <c r="C20" s="44">
        <v>27250000</v>
      </c>
      <c r="D20" s="44">
        <v>23550000</v>
      </c>
      <c r="E20" s="45">
        <v>34420600</v>
      </c>
      <c r="F20" s="46">
        <v>52824</v>
      </c>
      <c r="G20" s="43" t="s">
        <v>12</v>
      </c>
      <c r="H20" s="45">
        <v>30151928.899999999</v>
      </c>
      <c r="I20" s="45">
        <v>30151928.899999999</v>
      </c>
      <c r="J20" s="45">
        <v>0</v>
      </c>
      <c r="K20" s="43" t="s">
        <v>352</v>
      </c>
      <c r="L20" s="43" t="s">
        <v>12</v>
      </c>
      <c r="M20" s="42" t="s">
        <v>41</v>
      </c>
      <c r="N20" s="42" t="s">
        <v>40</v>
      </c>
      <c r="O20" s="43"/>
      <c r="P20" s="43"/>
      <c r="Q20" s="43"/>
      <c r="R20" s="42"/>
      <c r="S20" s="42"/>
    </row>
    <row r="21" spans="1:19" s="3" customFormat="1" ht="283.5" x14ac:dyDescent="0.25">
      <c r="A21" s="42" t="s">
        <v>355</v>
      </c>
      <c r="B21" s="42"/>
      <c r="C21" s="44">
        <v>30000000</v>
      </c>
      <c r="D21" s="44">
        <v>22810000</v>
      </c>
      <c r="E21" s="45">
        <v>24498006</v>
      </c>
      <c r="F21" s="46">
        <v>48441</v>
      </c>
      <c r="G21" s="43" t="s">
        <v>12</v>
      </c>
      <c r="H21" s="45">
        <v>30000000</v>
      </c>
      <c r="I21" s="45">
        <v>30000000</v>
      </c>
      <c r="J21" s="45">
        <v>0</v>
      </c>
      <c r="K21" s="43" t="s">
        <v>356</v>
      </c>
      <c r="L21" s="43" t="s">
        <v>13</v>
      </c>
      <c r="M21" s="42" t="s">
        <v>41</v>
      </c>
      <c r="N21" s="42" t="s">
        <v>40</v>
      </c>
      <c r="O21" s="43"/>
      <c r="P21" s="43"/>
      <c r="Q21" s="43"/>
      <c r="R21" s="42"/>
      <c r="S21" s="42"/>
    </row>
    <row r="22" spans="1:19" s="3" customFormat="1" ht="315" x14ac:dyDescent="0.25">
      <c r="A22" s="42" t="s">
        <v>357</v>
      </c>
      <c r="B22" s="42"/>
      <c r="C22" s="44">
        <v>27460000</v>
      </c>
      <c r="D22" s="44">
        <v>25165000</v>
      </c>
      <c r="E22" s="45">
        <v>32328250</v>
      </c>
      <c r="F22" s="46">
        <v>53554</v>
      </c>
      <c r="G22" s="43" t="s">
        <v>12</v>
      </c>
      <c r="H22" s="45">
        <v>30147341.789999999</v>
      </c>
      <c r="I22" s="45">
        <v>30147341.789999999</v>
      </c>
      <c r="J22" s="45">
        <v>0</v>
      </c>
      <c r="K22" s="43" t="s">
        <v>358</v>
      </c>
      <c r="L22" s="43" t="s">
        <v>12</v>
      </c>
      <c r="M22" s="42" t="s">
        <v>41</v>
      </c>
      <c r="N22" s="42" t="s">
        <v>40</v>
      </c>
      <c r="O22" s="43"/>
      <c r="P22" s="43"/>
      <c r="Q22" s="43"/>
      <c r="R22" s="42"/>
      <c r="S22" s="42"/>
    </row>
    <row r="23" spans="1:19" s="3" customFormat="1" ht="299.25" x14ac:dyDescent="0.25">
      <c r="A23" s="42" t="s">
        <v>359</v>
      </c>
      <c r="B23" s="42"/>
      <c r="C23" s="44">
        <v>13745000</v>
      </c>
      <c r="D23" s="44">
        <v>12135000</v>
      </c>
      <c r="E23" s="45">
        <v>15192850</v>
      </c>
      <c r="F23" s="46">
        <v>53554</v>
      </c>
      <c r="G23" s="43" t="s">
        <v>12</v>
      </c>
      <c r="H23" s="45">
        <v>15100688.279999999</v>
      </c>
      <c r="I23" s="45">
        <v>15100688.279999999</v>
      </c>
      <c r="J23" s="45">
        <v>0</v>
      </c>
      <c r="K23" s="43" t="s">
        <v>360</v>
      </c>
      <c r="L23" s="43" t="s">
        <v>12</v>
      </c>
      <c r="M23" s="42" t="s">
        <v>41</v>
      </c>
      <c r="N23" s="42" t="s">
        <v>40</v>
      </c>
      <c r="O23" s="43"/>
      <c r="P23" s="43"/>
      <c r="Q23" s="43"/>
      <c r="R23" s="42"/>
      <c r="S23" s="42"/>
    </row>
    <row r="24" spans="1:19" s="3" customFormat="1" ht="315" x14ac:dyDescent="0.25">
      <c r="A24" s="42" t="s">
        <v>361</v>
      </c>
      <c r="B24" s="42"/>
      <c r="C24" s="44">
        <v>13810000</v>
      </c>
      <c r="D24" s="44">
        <v>12080000</v>
      </c>
      <c r="E24" s="45">
        <v>15270000</v>
      </c>
      <c r="F24" s="46">
        <v>53554</v>
      </c>
      <c r="G24" s="43" t="s">
        <v>12</v>
      </c>
      <c r="H24" s="45">
        <v>15100604.279999999</v>
      </c>
      <c r="I24" s="45">
        <v>15100604.279999999</v>
      </c>
      <c r="J24" s="45">
        <v>0</v>
      </c>
      <c r="K24" s="43" t="s">
        <v>362</v>
      </c>
      <c r="L24" s="43" t="s">
        <v>12</v>
      </c>
      <c r="M24" s="42" t="s">
        <v>41</v>
      </c>
      <c r="N24" s="42" t="s">
        <v>40</v>
      </c>
      <c r="O24" s="43"/>
      <c r="P24" s="43"/>
      <c r="Q24" s="43"/>
      <c r="R24" s="42"/>
      <c r="S24" s="42"/>
    </row>
    <row r="25" spans="1:19" s="3" customFormat="1" ht="330.75" x14ac:dyDescent="0.25">
      <c r="A25" s="42" t="s">
        <v>367</v>
      </c>
      <c r="B25" s="42"/>
      <c r="C25" s="44">
        <v>26570000</v>
      </c>
      <c r="D25" s="44">
        <v>24940000</v>
      </c>
      <c r="E25" s="45">
        <v>38287300</v>
      </c>
      <c r="F25" s="46">
        <v>53919</v>
      </c>
      <c r="G25" s="43" t="s">
        <v>12</v>
      </c>
      <c r="H25" s="45">
        <v>27891653.120000001</v>
      </c>
      <c r="I25" s="45">
        <v>27891653.120000001</v>
      </c>
      <c r="J25" s="45">
        <v>0</v>
      </c>
      <c r="K25" s="43" t="s">
        <v>368</v>
      </c>
      <c r="L25" s="43" t="s">
        <v>12</v>
      </c>
      <c r="M25" s="42" t="s">
        <v>41</v>
      </c>
      <c r="N25" s="42" t="s">
        <v>40</v>
      </c>
      <c r="O25" s="43"/>
      <c r="P25" s="43"/>
      <c r="Q25" s="43"/>
      <c r="R25" s="42"/>
      <c r="S25" s="42"/>
    </row>
    <row r="26" spans="1:19" s="3" customFormat="1" ht="409.5" x14ac:dyDescent="0.25">
      <c r="A26" s="42" t="s">
        <v>389</v>
      </c>
      <c r="B26" s="42"/>
      <c r="C26" s="44">
        <v>19475000</v>
      </c>
      <c r="D26" s="44">
        <v>19250000</v>
      </c>
      <c r="E26" s="45">
        <v>31407156.280000001</v>
      </c>
      <c r="F26" s="46">
        <v>54650</v>
      </c>
      <c r="G26" s="43" t="s">
        <v>12</v>
      </c>
      <c r="H26" s="45">
        <v>20316340</v>
      </c>
      <c r="I26" s="45">
        <v>9614394.1500000004</v>
      </c>
      <c r="J26" s="45">
        <v>10701945.85</v>
      </c>
      <c r="K26" s="43" t="s">
        <v>390</v>
      </c>
      <c r="L26" s="43" t="s">
        <v>12</v>
      </c>
      <c r="M26" s="42"/>
      <c r="N26" s="42" t="s">
        <v>40</v>
      </c>
      <c r="O26" s="43"/>
      <c r="P26" s="43"/>
      <c r="Q26" s="43"/>
      <c r="R26" s="42"/>
      <c r="S26" s="42"/>
    </row>
    <row r="27" spans="1:19" s="3" customFormat="1" ht="393.75" x14ac:dyDescent="0.25">
      <c r="A27" s="42" t="s">
        <v>393</v>
      </c>
      <c r="B27" s="42"/>
      <c r="C27" s="44">
        <v>19620000</v>
      </c>
      <c r="D27" s="44">
        <v>19620000</v>
      </c>
      <c r="E27" s="45">
        <v>34085851.490000002</v>
      </c>
      <c r="F27" s="46">
        <v>55015</v>
      </c>
      <c r="G27" s="43" t="s">
        <v>12</v>
      </c>
      <c r="H27" s="45">
        <v>20277305</v>
      </c>
      <c r="I27" s="45">
        <v>20000000</v>
      </c>
      <c r="J27" s="45">
        <v>277305</v>
      </c>
      <c r="K27" s="43" t="s">
        <v>396</v>
      </c>
      <c r="L27" s="43" t="s">
        <v>12</v>
      </c>
      <c r="M27" s="42"/>
      <c r="N27" s="42" t="s">
        <v>40</v>
      </c>
      <c r="O27" s="43"/>
      <c r="P27" s="43"/>
      <c r="Q27" s="43"/>
      <c r="R27" s="42"/>
      <c r="S27" s="42"/>
    </row>
    <row r="28" spans="1:19" s="3" customFormat="1" ht="78.75" x14ac:dyDescent="0.25">
      <c r="A28" s="42" t="s">
        <v>369</v>
      </c>
      <c r="B28" s="42"/>
      <c r="C28" s="44">
        <v>2770000</v>
      </c>
      <c r="D28" s="44">
        <v>605000</v>
      </c>
      <c r="E28" s="45">
        <v>617100</v>
      </c>
      <c r="F28" s="46">
        <v>46249</v>
      </c>
      <c r="G28" s="43" t="s">
        <v>12</v>
      </c>
      <c r="H28" s="45">
        <v>3042444.64</v>
      </c>
      <c r="I28" s="45">
        <v>3042444.64</v>
      </c>
      <c r="J28" s="45">
        <v>0</v>
      </c>
      <c r="K28" s="43" t="s">
        <v>370</v>
      </c>
      <c r="L28" s="43" t="s">
        <v>12</v>
      </c>
      <c r="M28" s="42" t="s">
        <v>41</v>
      </c>
      <c r="N28" s="42" t="s">
        <v>40</v>
      </c>
      <c r="O28" s="43"/>
      <c r="P28" s="43"/>
      <c r="Q28" s="43"/>
      <c r="R28" s="42"/>
      <c r="S28" s="42"/>
    </row>
    <row r="29" spans="1:19" s="3" customFormat="1" ht="78.75" x14ac:dyDescent="0.25">
      <c r="A29" s="42" t="s">
        <v>371</v>
      </c>
      <c r="B29" s="42"/>
      <c r="C29" s="44">
        <v>1900000</v>
      </c>
      <c r="D29" s="44">
        <v>825000</v>
      </c>
      <c r="E29" s="45">
        <v>887500</v>
      </c>
      <c r="F29" s="46">
        <v>46614</v>
      </c>
      <c r="G29" s="43" t="s">
        <v>12</v>
      </c>
      <c r="H29" s="45">
        <v>2040968.55</v>
      </c>
      <c r="I29" s="45">
        <v>2040968.55</v>
      </c>
      <c r="J29" s="45">
        <v>0</v>
      </c>
      <c r="K29" s="43" t="s">
        <v>372</v>
      </c>
      <c r="L29" s="43" t="s">
        <v>12</v>
      </c>
      <c r="M29" s="42" t="s">
        <v>41</v>
      </c>
      <c r="N29" s="42" t="s">
        <v>40</v>
      </c>
      <c r="O29" s="43"/>
      <c r="P29" s="43"/>
      <c r="Q29" s="43"/>
      <c r="R29" s="42"/>
      <c r="S29" s="42"/>
    </row>
    <row r="30" spans="1:19" s="3" customFormat="1" ht="110.25" x14ac:dyDescent="0.25">
      <c r="A30" s="42" t="s">
        <v>385</v>
      </c>
      <c r="B30" s="42"/>
      <c r="C30" s="44">
        <v>7565000</v>
      </c>
      <c r="D30" s="44">
        <v>6525000</v>
      </c>
      <c r="E30" s="45">
        <v>7535750</v>
      </c>
      <c r="F30" s="46">
        <v>47710</v>
      </c>
      <c r="G30" s="43" t="s">
        <v>12</v>
      </c>
      <c r="H30" s="45">
        <v>8086891</v>
      </c>
      <c r="I30" s="45">
        <v>4129882.5</v>
      </c>
      <c r="J30" s="45">
        <v>3957008.5</v>
      </c>
      <c r="K30" s="43" t="s">
        <v>386</v>
      </c>
      <c r="L30" s="43" t="s">
        <v>12</v>
      </c>
      <c r="M30" s="42"/>
      <c r="N30" s="42" t="s">
        <v>40</v>
      </c>
      <c r="O30" s="43"/>
      <c r="P30" s="43"/>
      <c r="Q30" s="43"/>
      <c r="R30" s="42"/>
      <c r="S30" s="42"/>
    </row>
    <row r="31" spans="1:19" s="3" customFormat="1" ht="110.25" x14ac:dyDescent="0.25">
      <c r="A31" s="42" t="s">
        <v>392</v>
      </c>
      <c r="B31" s="42"/>
      <c r="C31" s="44">
        <v>4775000</v>
      </c>
      <c r="D31" s="44">
        <v>4775000</v>
      </c>
      <c r="E31" s="45">
        <v>5708121.5300000003</v>
      </c>
      <c r="F31" s="46">
        <v>48075</v>
      </c>
      <c r="G31" s="43" t="s">
        <v>12</v>
      </c>
      <c r="H31" s="45">
        <v>5075200</v>
      </c>
      <c r="I31" s="45">
        <v>2110192.0099999998</v>
      </c>
      <c r="J31" s="45">
        <v>2965007.99</v>
      </c>
      <c r="K31" s="43" t="s">
        <v>397</v>
      </c>
      <c r="L31" s="43" t="s">
        <v>12</v>
      </c>
      <c r="M31" s="42"/>
      <c r="N31" s="42" t="s">
        <v>40</v>
      </c>
      <c r="O31" s="43"/>
      <c r="P31" s="43"/>
      <c r="Q31" s="43"/>
      <c r="R31" s="42"/>
      <c r="S31" s="42"/>
    </row>
    <row r="32" spans="1:19" s="3" customFormat="1" ht="63" x14ac:dyDescent="0.25">
      <c r="A32" s="42" t="s">
        <v>382</v>
      </c>
      <c r="B32" s="42"/>
      <c r="C32" s="44">
        <v>5560000</v>
      </c>
      <c r="D32" s="44">
        <v>5335000</v>
      </c>
      <c r="E32" s="45">
        <v>6840700</v>
      </c>
      <c r="F32" s="46">
        <v>50375</v>
      </c>
      <c r="G32" s="43" t="s">
        <v>13</v>
      </c>
      <c r="H32" s="45">
        <v>6615545.1500000004</v>
      </c>
      <c r="I32" s="45">
        <v>6615545.1500000004</v>
      </c>
      <c r="J32" s="45">
        <v>0</v>
      </c>
      <c r="K32" s="43" t="s">
        <v>383</v>
      </c>
      <c r="L32" s="43" t="s">
        <v>12</v>
      </c>
      <c r="M32" s="42"/>
      <c r="N32" s="42" t="s">
        <v>44</v>
      </c>
      <c r="O32" s="43"/>
      <c r="P32" s="43"/>
      <c r="Q32" s="43"/>
      <c r="R32" s="42"/>
      <c r="S32" s="42"/>
    </row>
    <row r="33" spans="1:19" s="3" customFormat="1" ht="47.25" x14ac:dyDescent="0.25">
      <c r="A33" s="42" t="s">
        <v>378</v>
      </c>
      <c r="B33" s="42" t="s">
        <v>379</v>
      </c>
      <c r="C33" s="44">
        <v>21310000</v>
      </c>
      <c r="D33" s="44">
        <v>17055000</v>
      </c>
      <c r="E33" s="45">
        <v>22948806.420000002</v>
      </c>
      <c r="F33" s="46">
        <v>52824</v>
      </c>
      <c r="G33" s="43" t="s">
        <v>13</v>
      </c>
      <c r="H33" s="45">
        <v>21178805.809999999</v>
      </c>
      <c r="I33" s="45">
        <v>21178805.809999999</v>
      </c>
      <c r="J33" s="45">
        <v>0</v>
      </c>
      <c r="K33" s="43" t="s">
        <v>380</v>
      </c>
      <c r="L33" s="43" t="s">
        <v>12</v>
      </c>
      <c r="M33" s="42"/>
      <c r="N33" s="42" t="s">
        <v>44</v>
      </c>
      <c r="O33" s="43"/>
      <c r="P33" s="43"/>
      <c r="Q33" s="43"/>
      <c r="R33" s="42"/>
      <c r="S33" s="42"/>
    </row>
    <row r="34" spans="1:19" s="3" customFormat="1" ht="47.25" x14ac:dyDescent="0.25">
      <c r="A34" s="42" t="s">
        <v>381</v>
      </c>
      <c r="B34" s="42" t="s">
        <v>379</v>
      </c>
      <c r="C34" s="44">
        <v>20695000</v>
      </c>
      <c r="D34" s="44">
        <v>18010000</v>
      </c>
      <c r="E34" s="45">
        <v>23840235</v>
      </c>
      <c r="F34" s="46">
        <v>53554</v>
      </c>
      <c r="G34" s="43" t="s">
        <v>13</v>
      </c>
      <c r="H34" s="45">
        <v>20557809.91</v>
      </c>
      <c r="I34" s="45">
        <v>20557809.91</v>
      </c>
      <c r="J34" s="45">
        <v>0</v>
      </c>
      <c r="K34" s="43" t="s">
        <v>380</v>
      </c>
      <c r="L34" s="43" t="s">
        <v>12</v>
      </c>
      <c r="M34" s="42"/>
      <c r="N34" s="42" t="s">
        <v>44</v>
      </c>
      <c r="O34" s="43"/>
      <c r="P34" s="43"/>
      <c r="Q34" s="43"/>
      <c r="R34" s="42"/>
      <c r="S34" s="42"/>
    </row>
    <row r="35" spans="1:19" s="3" customFormat="1" ht="47.25" x14ac:dyDescent="0.25">
      <c r="A35" s="42" t="s">
        <v>373</v>
      </c>
      <c r="B35" s="42"/>
      <c r="C35" s="44">
        <v>8000000</v>
      </c>
      <c r="D35" s="44">
        <v>4465000</v>
      </c>
      <c r="E35" s="45">
        <v>5263518.78</v>
      </c>
      <c r="F35" s="46">
        <v>49157</v>
      </c>
      <c r="G35" s="43" t="s">
        <v>13</v>
      </c>
      <c r="H35" s="45">
        <v>8079166.5499999998</v>
      </c>
      <c r="I35" s="45">
        <v>8079166.5499999998</v>
      </c>
      <c r="J35" s="45">
        <v>0</v>
      </c>
      <c r="K35" s="43" t="s">
        <v>374</v>
      </c>
      <c r="L35" s="43" t="s">
        <v>12</v>
      </c>
      <c r="M35" s="42"/>
      <c r="N35" s="42" t="s">
        <v>40</v>
      </c>
      <c r="O35" s="43"/>
      <c r="P35" s="43"/>
      <c r="Q35" s="43"/>
      <c r="R35" s="42"/>
      <c r="S35" s="42"/>
    </row>
    <row r="36" spans="1:19" s="3" customFormat="1" ht="47.25" x14ac:dyDescent="0.25">
      <c r="A36" s="42" t="s">
        <v>375</v>
      </c>
      <c r="B36" s="42"/>
      <c r="C36" s="44">
        <v>35185000</v>
      </c>
      <c r="D36" s="44">
        <v>31060000</v>
      </c>
      <c r="E36" s="45">
        <v>37102950</v>
      </c>
      <c r="F36" s="46">
        <v>49522</v>
      </c>
      <c r="G36" s="43" t="s">
        <v>13</v>
      </c>
      <c r="H36" s="45">
        <v>38066563.649999999</v>
      </c>
      <c r="I36" s="45">
        <v>38066563.649999999</v>
      </c>
      <c r="J36" s="45">
        <v>0</v>
      </c>
      <c r="K36" s="43" t="s">
        <v>376</v>
      </c>
      <c r="L36" s="43" t="s">
        <v>12</v>
      </c>
      <c r="M36" s="42" t="s">
        <v>43</v>
      </c>
      <c r="N36" s="42" t="s">
        <v>42</v>
      </c>
      <c r="O36" s="43"/>
      <c r="P36" s="43"/>
      <c r="Q36" s="43"/>
      <c r="R36" s="42"/>
      <c r="S36" s="42"/>
    </row>
    <row r="37" spans="1:19" s="3" customFormat="1" ht="47.25" x14ac:dyDescent="0.25">
      <c r="A37" s="42" t="s">
        <v>377</v>
      </c>
      <c r="B37" s="42"/>
      <c r="C37" s="44">
        <v>32785000</v>
      </c>
      <c r="D37" s="44">
        <v>16790000</v>
      </c>
      <c r="E37" s="45">
        <v>25389050</v>
      </c>
      <c r="F37" s="46">
        <v>50983</v>
      </c>
      <c r="G37" s="43" t="s">
        <v>13</v>
      </c>
      <c r="H37" s="45">
        <v>36383016.390000001</v>
      </c>
      <c r="I37" s="45">
        <v>36383016.390000001</v>
      </c>
      <c r="J37" s="45">
        <v>0</v>
      </c>
      <c r="K37" s="43" t="s">
        <v>376</v>
      </c>
      <c r="L37" s="43" t="s">
        <v>12</v>
      </c>
      <c r="M37" s="42" t="s">
        <v>43</v>
      </c>
      <c r="N37" s="42" t="s">
        <v>40</v>
      </c>
      <c r="O37" s="43"/>
      <c r="P37" s="43"/>
      <c r="Q37" s="43"/>
      <c r="R37" s="42"/>
      <c r="S37" s="42"/>
    </row>
    <row r="38" spans="1:19" s="3" customFormat="1" ht="63" x14ac:dyDescent="0.25">
      <c r="A38" s="42" t="s">
        <v>391</v>
      </c>
      <c r="B38" s="42"/>
      <c r="C38" s="44">
        <v>27000000</v>
      </c>
      <c r="D38" s="44">
        <v>27000000</v>
      </c>
      <c r="E38" s="45">
        <v>32384190</v>
      </c>
      <c r="F38" s="46">
        <v>52093</v>
      </c>
      <c r="G38" s="43" t="s">
        <v>13</v>
      </c>
      <c r="H38" s="45">
        <v>27000000</v>
      </c>
      <c r="I38" s="45">
        <v>26210532.510000002</v>
      </c>
      <c r="J38" s="45">
        <v>789467.48999999836</v>
      </c>
      <c r="K38" s="43" t="s">
        <v>384</v>
      </c>
      <c r="L38" s="43" t="s">
        <v>13</v>
      </c>
      <c r="M38" s="42"/>
      <c r="N38" s="42"/>
      <c r="O38" s="43"/>
      <c r="P38" s="43"/>
      <c r="Q38" s="43"/>
      <c r="R38" s="42"/>
      <c r="S38" s="42"/>
    </row>
    <row r="39" spans="1:19" s="3" customFormat="1" x14ac:dyDescent="0.25">
      <c r="A39" s="42" t="s">
        <v>398</v>
      </c>
      <c r="B39" s="42"/>
      <c r="C39" s="44">
        <f>SUM(C9:C38)</f>
        <v>709175000</v>
      </c>
      <c r="D39" s="44">
        <f t="shared" ref="D39:E39" si="0">SUM(D9:D38)</f>
        <v>538375000</v>
      </c>
      <c r="E39" s="45">
        <f t="shared" si="0"/>
        <v>756691042.20999992</v>
      </c>
      <c r="F39" s="46"/>
      <c r="G39" s="43"/>
      <c r="H39" s="45">
        <f>SUM(H9:H38)</f>
        <v>743056107.86999965</v>
      </c>
      <c r="I39" s="45">
        <f t="shared" ref="I39" si="1">SUM(I9:I38)</f>
        <v>688747416.98999977</v>
      </c>
      <c r="J39" s="45">
        <f t="shared" ref="J39" si="2">SUM(J9:J38)</f>
        <v>54308690.879999995</v>
      </c>
      <c r="K39" s="43"/>
      <c r="L39" s="43"/>
      <c r="M39" s="42"/>
      <c r="N39" s="42"/>
      <c r="O39" s="43"/>
      <c r="P39" s="43"/>
      <c r="Q39" s="43"/>
      <c r="R39" s="42"/>
      <c r="S39" s="42"/>
    </row>
    <row r="40" spans="1:19" s="3" customFormat="1" ht="15.75" customHeight="1" x14ac:dyDescent="0.25">
      <c r="A40" s="42"/>
      <c r="B40" s="42"/>
      <c r="C40" s="44">
        <v>0</v>
      </c>
      <c r="D40" s="44">
        <v>0</v>
      </c>
      <c r="E40" s="45">
        <v>0</v>
      </c>
      <c r="F40" s="46"/>
      <c r="G40" s="43"/>
      <c r="H40" s="45">
        <v>0</v>
      </c>
      <c r="I40" s="45">
        <v>0</v>
      </c>
      <c r="J40" s="45">
        <f t="shared" ref="J40:J41" si="3">H40-I40</f>
        <v>0</v>
      </c>
      <c r="K40" s="43"/>
      <c r="L40" s="43"/>
      <c r="M40" s="42"/>
      <c r="N40" s="42"/>
      <c r="O40" s="43"/>
      <c r="P40" s="43"/>
      <c r="Q40" s="43"/>
      <c r="R40" s="42"/>
      <c r="S40" s="42"/>
    </row>
    <row r="41" spans="1:19" s="3" customFormat="1" ht="18" customHeight="1" x14ac:dyDescent="0.25">
      <c r="A41" s="42"/>
      <c r="B41" s="42"/>
      <c r="C41" s="44">
        <v>0</v>
      </c>
      <c r="D41" s="44">
        <v>0</v>
      </c>
      <c r="E41" s="45">
        <v>0</v>
      </c>
      <c r="F41" s="46"/>
      <c r="G41" s="43"/>
      <c r="H41" s="45">
        <v>0</v>
      </c>
      <c r="I41" s="45">
        <v>0</v>
      </c>
      <c r="J41" s="45">
        <f t="shared" si="3"/>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ref="J42:J72" si="4">H42-I42</f>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4"/>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4"/>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4"/>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4"/>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4"/>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4"/>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4"/>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4"/>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4"/>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4"/>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4"/>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4"/>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4"/>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4"/>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4"/>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4"/>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4"/>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4"/>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si="4"/>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4"/>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4"/>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4"/>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4"/>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4"/>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4"/>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4"/>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4"/>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4"/>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4"/>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4"/>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ref="J73:J76" si="5">H73-I73</f>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5"/>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5"/>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5"/>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ref="J77:J109" si="6">H77-I77</f>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6"/>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6"/>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6"/>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6"/>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6"/>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6"/>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6"/>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6"/>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6"/>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6"/>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6"/>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6"/>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6"/>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6"/>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6"/>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6"/>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6"/>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6"/>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6"/>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6"/>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6"/>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6"/>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6"/>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6"/>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6"/>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6"/>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6"/>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6"/>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6"/>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6"/>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6"/>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6"/>
        <v>0</v>
      </c>
      <c r="K109" s="43"/>
      <c r="L109" s="43"/>
      <c r="M109" s="42"/>
      <c r="N109" s="42"/>
      <c r="O109" s="43"/>
      <c r="P109" s="43"/>
      <c r="Q109" s="43"/>
      <c r="R109" s="42"/>
      <c r="S109" s="42"/>
    </row>
    <row r="110" spans="1:19" s="69" customFormat="1" ht="15" x14ac:dyDescent="0.25">
      <c r="A110" s="69" t="s">
        <v>280</v>
      </c>
    </row>
    <row r="111" spans="1:19" s="68" customFormat="1" ht="19.899999999999999" customHeight="1" x14ac:dyDescent="0.25">
      <c r="A111" s="68"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xWindow="1331" yWindow="480"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paperSize="17" scale="56" fitToHeight="0" orientation="landscape" horizontalDpi="1200" verticalDpi="1200" r:id="rId1"/>
  <extLst>
    <ext xmlns:x14="http://schemas.microsoft.com/office/spreadsheetml/2009/9/main" uri="{CCE6A557-97BC-4b89-ADB6-D9C93CAAB3DF}">
      <x14:dataValidations xmlns:xm="http://schemas.microsoft.com/office/excel/2006/main" xWindow="1331" yWindow="480"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pageSetUpPr fitToPage="1"/>
  </sheetPr>
  <dimension ref="A1:S23"/>
  <sheetViews>
    <sheetView zoomScale="85" zoomScaleNormal="85" workbookViewId="0">
      <selection activeCell="B15" sqref="B15"/>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1" customFormat="1" ht="21" customHeight="1" x14ac:dyDescent="0.25">
      <c r="A1" s="91" t="s">
        <v>236</v>
      </c>
    </row>
    <row r="2" spans="1:19" s="73" customFormat="1" ht="21" customHeight="1" x14ac:dyDescent="0.25">
      <c r="A2" s="71" t="s">
        <v>35</v>
      </c>
      <c r="B2" s="72"/>
      <c r="C2" s="72"/>
      <c r="D2" s="72"/>
      <c r="E2" s="72"/>
      <c r="F2" s="72"/>
      <c r="G2" s="72"/>
      <c r="H2" s="72"/>
      <c r="I2" s="72"/>
      <c r="J2" s="72"/>
      <c r="K2" s="72"/>
    </row>
    <row r="3" spans="1:19" x14ac:dyDescent="0.25">
      <c r="A3" s="9" t="s">
        <v>1</v>
      </c>
      <c r="B3" s="36" t="str">
        <f>IF('1 - Contact Information'!B4="","",'1 - Contact Information'!B4)</f>
        <v>City of Round Rock</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4" customFormat="1" ht="31.15" customHeight="1" x14ac:dyDescent="0.25">
      <c r="A5" s="74" t="s">
        <v>276</v>
      </c>
    </row>
    <row r="6" spans="1:19" s="74" customFormat="1" x14ac:dyDescent="0.25">
      <c r="A6" s="74" t="s">
        <v>292</v>
      </c>
    </row>
    <row r="7" spans="1:19" s="74" customFormat="1" x14ac:dyDescent="0.25">
      <c r="A7" s="74" t="s">
        <v>295</v>
      </c>
    </row>
    <row r="8" spans="1:19" s="76" customFormat="1" ht="36.6" customHeight="1" x14ac:dyDescent="0.25">
      <c r="A8" s="71" t="s">
        <v>225</v>
      </c>
      <c r="B8" s="72"/>
      <c r="C8" s="72"/>
      <c r="D8" s="72"/>
      <c r="E8" s="72"/>
      <c r="F8" s="72"/>
      <c r="G8" s="72"/>
      <c r="H8" s="72"/>
      <c r="I8" s="72"/>
      <c r="J8" s="72"/>
      <c r="K8" s="72"/>
      <c r="L8" s="72"/>
      <c r="M8" s="72"/>
      <c r="N8" s="72"/>
      <c r="O8" s="72"/>
      <c r="P8" s="72"/>
      <c r="Q8" s="72"/>
      <c r="R8" s="72"/>
      <c r="S8" s="72"/>
    </row>
    <row r="9" spans="1:19" x14ac:dyDescent="0.25">
      <c r="A9" s="58" t="s">
        <v>80</v>
      </c>
      <c r="B9" s="47">
        <v>709175000</v>
      </c>
    </row>
    <row r="10" spans="1:19" x14ac:dyDescent="0.25">
      <c r="A10" s="59" t="s">
        <v>81</v>
      </c>
      <c r="B10" s="48">
        <v>538375000</v>
      </c>
    </row>
    <row r="11" spans="1:19" ht="31.5" x14ac:dyDescent="0.25">
      <c r="A11" s="59" t="s">
        <v>82</v>
      </c>
      <c r="B11" s="48">
        <v>756691042</v>
      </c>
    </row>
    <row r="12" spans="1:19" s="89" customFormat="1" ht="36" customHeight="1" x14ac:dyDescent="0.25">
      <c r="A12" s="89" t="s">
        <v>224</v>
      </c>
      <c r="B12" s="90"/>
      <c r="C12" s="90"/>
      <c r="D12" s="90"/>
      <c r="E12" s="90"/>
      <c r="F12" s="90"/>
      <c r="G12" s="90"/>
      <c r="H12" s="90"/>
      <c r="I12" s="90"/>
      <c r="J12" s="90"/>
      <c r="K12" s="90"/>
      <c r="L12" s="90"/>
      <c r="M12" s="90"/>
      <c r="N12" s="90"/>
      <c r="O12" s="90"/>
      <c r="P12" s="90"/>
      <c r="Q12" s="90"/>
      <c r="R12" s="90"/>
      <c r="S12" s="90"/>
    </row>
    <row r="13" spans="1:19" x14ac:dyDescent="0.25">
      <c r="A13" s="58" t="s">
        <v>83</v>
      </c>
      <c r="B13" s="47">
        <v>558640000</v>
      </c>
    </row>
    <row r="14" spans="1:19" ht="31.5" x14ac:dyDescent="0.25">
      <c r="A14" s="59" t="s">
        <v>84</v>
      </c>
      <c r="B14" s="48">
        <v>418660000</v>
      </c>
    </row>
    <row r="15" spans="1:19" ht="31.5" x14ac:dyDescent="0.25">
      <c r="A15" s="59" t="s">
        <v>85</v>
      </c>
      <c r="B15" s="48">
        <v>602921592</v>
      </c>
    </row>
    <row r="16" spans="1:19" s="89" customFormat="1" ht="51" customHeight="1" x14ac:dyDescent="0.25">
      <c r="A16" s="89" t="s">
        <v>223</v>
      </c>
      <c r="B16" s="90"/>
      <c r="C16" s="90"/>
      <c r="D16" s="90"/>
      <c r="E16" s="90"/>
      <c r="F16" s="90"/>
      <c r="G16" s="90"/>
      <c r="H16" s="90"/>
      <c r="I16" s="90"/>
      <c r="J16" s="90"/>
      <c r="K16" s="90"/>
      <c r="L16" s="90"/>
      <c r="M16" s="90"/>
      <c r="N16" s="90"/>
      <c r="O16" s="90"/>
      <c r="P16" s="90"/>
      <c r="Q16" s="90"/>
      <c r="R16" s="90"/>
      <c r="S16" s="90"/>
    </row>
    <row r="17" spans="1:2" x14ac:dyDescent="0.25">
      <c r="A17" s="58" t="s">
        <v>289</v>
      </c>
      <c r="B17" s="49">
        <v>139436</v>
      </c>
    </row>
    <row r="18" spans="1:2" x14ac:dyDescent="0.25">
      <c r="A18" s="58" t="s">
        <v>290</v>
      </c>
      <c r="B18" s="50" t="s">
        <v>399</v>
      </c>
    </row>
    <row r="19" spans="1:2" ht="31.5" customHeight="1" x14ac:dyDescent="0.25">
      <c r="A19" s="58" t="s">
        <v>86</v>
      </c>
      <c r="B19" s="47">
        <v>4006</v>
      </c>
    </row>
    <row r="20" spans="1:2" ht="31.5" x14ac:dyDescent="0.25">
      <c r="A20" s="59" t="s">
        <v>87</v>
      </c>
      <c r="B20" s="48">
        <v>3003</v>
      </c>
    </row>
    <row r="21" spans="1:2" ht="47.25" customHeight="1" x14ac:dyDescent="0.25">
      <c r="A21" s="59" t="s">
        <v>88</v>
      </c>
      <c r="B21" s="48">
        <v>4324</v>
      </c>
    </row>
    <row r="22" spans="1:2" s="88" customFormat="1" ht="22.9" customHeight="1" x14ac:dyDescent="0.25">
      <c r="A22" s="88" t="s">
        <v>280</v>
      </c>
    </row>
    <row r="23" spans="1:2" s="87" customFormat="1" ht="16.899999999999999" customHeight="1" x14ac:dyDescent="0.25">
      <c r="A23" s="87"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scale="8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46065</v>
      </c>
      <c r="M2" s="61">
        <f ca="1">DATEVALUE(TEXT(L2,"m/d/yyyy"))</f>
        <v>46065</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4" customFormat="1" ht="30.6" customHeight="1" x14ac:dyDescent="0.25">
      <c r="A1" s="94" t="s">
        <v>236</v>
      </c>
    </row>
    <row r="2" spans="1:2" s="95" customFormat="1" ht="31.15" customHeight="1" x14ac:dyDescent="0.25">
      <c r="A2" s="95" t="s">
        <v>279</v>
      </c>
    </row>
    <row r="3" spans="1:2" s="72" customFormat="1" x14ac:dyDescent="0.25">
      <c r="A3" s="90"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2" customFormat="1" ht="15" x14ac:dyDescent="0.25">
      <c r="A14" s="92" t="s">
        <v>280</v>
      </c>
    </row>
    <row r="15" spans="1:2" s="93" customFormat="1" x14ac:dyDescent="0.25">
      <c r="A15" s="93"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topLeftCell="A13"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4" customFormat="1" ht="21" customHeight="1" x14ac:dyDescent="0.25">
      <c r="A1" s="94" t="s">
        <v>236</v>
      </c>
    </row>
    <row r="2" spans="1:5" s="95" customFormat="1" ht="21" customHeight="1" x14ac:dyDescent="0.25">
      <c r="A2" s="95" t="s">
        <v>139</v>
      </c>
    </row>
    <row r="3" spans="1:5" s="74" customFormat="1" x14ac:dyDescent="0.25">
      <c r="A3" s="74" t="s">
        <v>275</v>
      </c>
    </row>
    <row r="4" spans="1:5" s="98" customFormat="1" ht="36" customHeight="1" x14ac:dyDescent="0.25">
      <c r="A4" s="96" t="s">
        <v>207</v>
      </c>
      <c r="B4" s="97"/>
      <c r="C4" s="97"/>
      <c r="D4" s="97"/>
      <c r="E4" s="97"/>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8" customFormat="1" ht="36.6" customHeight="1" x14ac:dyDescent="0.25">
      <c r="A15" s="96" t="s">
        <v>115</v>
      </c>
      <c r="B15" s="97"/>
      <c r="C15" s="97"/>
      <c r="D15" s="97"/>
      <c r="E15" s="97"/>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9" customFormat="1" ht="15" x14ac:dyDescent="0.25">
      <c r="A29" s="99" t="s">
        <v>280</v>
      </c>
    </row>
    <row r="30" spans="1:5" s="68" customFormat="1" x14ac:dyDescent="0.25">
      <c r="A30" s="68"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topLeftCell="A26" zoomScale="85" zoomScaleNormal="85" workbookViewId="0">
      <selection activeCell="A35" sqref="A35:E35"/>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4" customFormat="1" ht="36.6" customHeight="1" x14ac:dyDescent="0.25">
      <c r="A1" s="94" t="s">
        <v>236</v>
      </c>
    </row>
    <row r="2" spans="1:5" s="95" customFormat="1" x14ac:dyDescent="0.25">
      <c r="A2" s="95" t="s">
        <v>140</v>
      </c>
    </row>
    <row r="3" spans="1:5" s="74" customFormat="1" x14ac:dyDescent="0.25">
      <c r="A3" s="74" t="s">
        <v>299</v>
      </c>
    </row>
    <row r="4" spans="1:5" s="76" customFormat="1" ht="31.15" customHeight="1" x14ac:dyDescent="0.25">
      <c r="A4" s="71" t="s">
        <v>144</v>
      </c>
      <c r="B4" s="72"/>
      <c r="C4" s="72"/>
      <c r="D4" s="72"/>
      <c r="E4" s="72"/>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76" customFormat="1" ht="31.9" customHeight="1" x14ac:dyDescent="0.25">
      <c r="A9" s="71" t="s">
        <v>210</v>
      </c>
      <c r="B9" s="72"/>
      <c r="C9" s="72"/>
      <c r="D9" s="72"/>
      <c r="E9" s="72"/>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76" customFormat="1" ht="31.15" customHeight="1" x14ac:dyDescent="0.25">
      <c r="A23" s="71" t="s">
        <v>211</v>
      </c>
      <c r="B23" s="72"/>
      <c r="C23" s="72"/>
      <c r="D23" s="72"/>
      <c r="E23" s="72"/>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9" customFormat="1" ht="19.899999999999999" customHeight="1" x14ac:dyDescent="0.25">
      <c r="A36" s="99" t="s">
        <v>280</v>
      </c>
    </row>
    <row r="37" spans="1:5" s="68" customFormat="1" x14ac:dyDescent="0.25">
      <c r="A37" s="68"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17F271CE5E004CA351383BD96CAC3F" ma:contentTypeVersion="19" ma:contentTypeDescription="Create a new document." ma:contentTypeScope="" ma:versionID="7e07e41e44b6d9893cb93ac9fadc2aa1">
  <xsd:schema xmlns:xsd="http://www.w3.org/2001/XMLSchema" xmlns:xs="http://www.w3.org/2001/XMLSchema" xmlns:p="http://schemas.microsoft.com/office/2006/metadata/properties" xmlns:ns1="http://schemas.microsoft.com/sharepoint/v3" xmlns:ns2="5b1acadb-21fe-49d4-9115-06a8879e7081" xmlns:ns3="53c91f86-9685-4093-a492-6a5ff9ec6193" xmlns:ns4="42b4d396-253e-4f3e-a9a9-94dca28b00ba" targetNamespace="http://schemas.microsoft.com/office/2006/metadata/properties" ma:root="true" ma:fieldsID="f9e3ffc08476b0c06cfed8b8e3b54b51" ns1:_="" ns2:_="" ns3:_="" ns4:_="">
    <xsd:import namespace="http://schemas.microsoft.com/sharepoint/v3"/>
    <xsd:import namespace="5b1acadb-21fe-49d4-9115-06a8879e7081"/>
    <xsd:import namespace="53c91f86-9685-4093-a492-6a5ff9ec6193"/>
    <xsd:import namespace="42b4d396-253e-4f3e-a9a9-94dca28b00b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LengthInSeconds" minOccurs="0"/>
                <xsd:element ref="ns2:MediaServiceOCR" minOccurs="0"/>
                <xsd:element ref="ns3:SharedWithUsers" minOccurs="0"/>
                <xsd:element ref="ns3:SharedWithDetails" minOccurs="0"/>
                <xsd:element ref="ns1:_ip_UnifiedCompliancePolicyProperties" minOccurs="0"/>
                <xsd:element ref="ns1:_ip_UnifiedCompliancePolicyUIAction"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1acadb-21fe-49d4-9115-06a8879e70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8affcb8-ac74-4065-8a9b-1a096d38215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c91f86-9685-4093-a492-6a5ff9ec619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2b4d396-253e-4f3e-a9a9-94dca28b00b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ebdfc1a-bc9e-4d34-b8a3-de7d19dd0e39}" ma:internalName="TaxCatchAll" ma:showField="CatchAllData" ma:web="53c91f86-9685-4093-a492-6a5ff9ec61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42b4d396-253e-4f3e-a9a9-94dca28b00ba" xsi:nil="true"/>
    <lcf76f155ced4ddcb4097134ff3c332f xmlns="5b1acadb-21fe-49d4-9115-06a8879e708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E099AD0-9453-448A-8427-116F2A417ED6}">
  <ds:schemaRefs>
    <ds:schemaRef ds:uri="http://schemas.microsoft.com/sharepoint/v3/contenttype/forms"/>
  </ds:schemaRefs>
</ds:datastoreItem>
</file>

<file path=customXml/itemProps2.xml><?xml version="1.0" encoding="utf-8"?>
<ds:datastoreItem xmlns:ds="http://schemas.openxmlformats.org/officeDocument/2006/customXml" ds:itemID="{889FE734-D888-4AB8-9F3F-5FA614A32F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b1acadb-21fe-49d4-9115-06a8879e7081"/>
    <ds:schemaRef ds:uri="53c91f86-9685-4093-a492-6a5ff9ec6193"/>
    <ds:schemaRef ds:uri="42b4d396-253e-4f3e-a9a9-94dca28b00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262A7E-6A79-4650-A7CB-43CB4BD1E4B0}">
  <ds:schemaRefs>
    <ds:schemaRef ds:uri="http://schemas.microsoft.com/office/2006/metadata/properties"/>
    <ds:schemaRef ds:uri="http://schemas.microsoft.com/office/infopath/2007/PartnerControls"/>
    <ds:schemaRef ds:uri="http://schemas.microsoft.com/sharepoint/v3"/>
    <ds:schemaRef ds:uri="42b4d396-253e-4f3e-a9a9-94dca28b00ba"/>
    <ds:schemaRef ds:uri="5b1acadb-21fe-49d4-9115-06a8879e708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15</vt:i4>
      </vt:variant>
    </vt:vector>
  </HeadingPairs>
  <TitlesOfParts>
    <vt:vector size="23"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'2 - Individual Debt Obligations'!Print_Titles</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Tam Tran</cp:lastModifiedBy>
  <cp:lastPrinted>2026-02-12T16:30:18Z</cp:lastPrinted>
  <dcterms:created xsi:type="dcterms:W3CDTF">2017-01-13T17:49:37Z</dcterms:created>
  <dcterms:modified xsi:type="dcterms:W3CDTF">2026-02-12T16:30:20Z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0x0101003E17F271CE5E004CA351383BD96CAC3F</vt:lpwstr>
  </property>
  <property fmtid="{D5CDD505-2E9C-101B-9397-08002B2CF9AE}" pid="3" name="MediaServiceImageTags">
    <vt:lpwstr/>
  </property>
</Properties>
</file>