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undrocktexas.sharepoint.com/sites/FIN-FinDiv/Division Files/Transparency Stars/Pensions/2026 Renewal_FY2025 ACFR/"/>
    </mc:Choice>
  </mc:AlternateContent>
  <xr:revisionPtr revIDLastSave="190" documentId="8_{85E20A71-B086-4DC6-9D2A-F55EFD1C3FEE}" xr6:coauthVersionLast="47" xr6:coauthVersionMax="47" xr10:uidLastSave="{41DEF7D0-BA97-41B5-8317-3ED0BBDE5E20}"/>
  <bookViews>
    <workbookView xWindow="28680" yWindow="-120" windowWidth="29040" windowHeight="15720" xr2:uid="{0B85852A-C3C7-4834-83DB-3235F0FADC4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G13" i="1" s="1"/>
  <c r="F13" i="1"/>
  <c r="E14" i="1"/>
  <c r="F14" i="1"/>
  <c r="G14" i="1"/>
  <c r="G11" i="1"/>
  <c r="F11" i="1"/>
  <c r="F10" i="1"/>
  <c r="G10" i="1"/>
  <c r="F12" i="1"/>
  <c r="F9" i="1"/>
  <c r="F8" i="1"/>
  <c r="E12" i="1"/>
  <c r="G12" i="1" s="1"/>
  <c r="E9" i="1"/>
  <c r="G9" i="1" s="1"/>
  <c r="E8" i="1"/>
  <c r="G8" i="1" s="1"/>
  <c r="F7" i="1"/>
  <c r="E7" i="1"/>
  <c r="G7" i="1" s="1"/>
  <c r="F6" i="1"/>
  <c r="E6" i="1"/>
  <c r="G6" i="1" s="1"/>
  <c r="F5" i="1"/>
  <c r="E5" i="1"/>
  <c r="G5" i="1" s="1"/>
  <c r="F4" i="1"/>
  <c r="E4" i="1"/>
  <c r="G4" i="1" s="1"/>
</calcChain>
</file>

<file path=xl/sharedStrings.xml><?xml version="1.0" encoding="utf-8"?>
<sst xmlns="http://schemas.openxmlformats.org/spreadsheetml/2006/main" count="6" uniqueCount="6">
  <si>
    <t>Year</t>
  </si>
  <si>
    <t xml:space="preserve">Total Actuarial Accrued Liability             </t>
  </si>
  <si>
    <t>Actuarial Value of Assets (funded)</t>
  </si>
  <si>
    <t>Unfunded Actuarial Accrued Liability (unfunded)</t>
  </si>
  <si>
    <t>Funded Ratio</t>
  </si>
  <si>
    <t>Unfunded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</si>
</sst>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0" xfId="0" applyFont="1" applyFill="1"/>
    <xf numFmtId="0" fontId="2" fillId="2" borderId="2" xfId="0" applyFont="1" applyFill="1" applyBorder="1"/>
    <xf numFmtId="164" fontId="2" fillId="2" borderId="3" xfId="0" applyNumberFormat="1" applyFont="1" applyFill="1" applyBorder="1"/>
    <xf numFmtId="165" fontId="2" fillId="2" borderId="3" xfId="1" applyNumberFormat="1" applyFont="1" applyFill="1" applyBorder="1"/>
    <xf numFmtId="165" fontId="2" fillId="2" borderId="4" xfId="1" applyNumberFormat="1" applyFont="1" applyFill="1" applyBorder="1"/>
    <xf numFmtId="0" fontId="2" fillId="2" borderId="5" xfId="0" applyFont="1" applyFill="1" applyBorder="1"/>
    <xf numFmtId="164" fontId="2" fillId="2" borderId="1" xfId="0" applyNumberFormat="1" applyFont="1" applyFill="1" applyBorder="1"/>
    <xf numFmtId="165" fontId="2" fillId="2" borderId="1" xfId="1" applyNumberFormat="1" applyFont="1" applyFill="1" applyBorder="1"/>
    <xf numFmtId="165" fontId="2" fillId="2" borderId="6" xfId="1" applyNumberFormat="1" applyFont="1" applyFill="1" applyBorder="1"/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2" fillId="2" borderId="10" xfId="0" applyFont="1" applyFill="1" applyBorder="1"/>
    <xf numFmtId="164" fontId="2" fillId="2" borderId="11" xfId="0" applyNumberFormat="1" applyFont="1" applyFill="1" applyBorder="1"/>
    <xf numFmtId="165" fontId="2" fillId="2" borderId="11" xfId="1" applyNumberFormat="1" applyFont="1" applyFill="1" applyBorder="1"/>
    <xf numFmtId="165" fontId="2" fillId="2" borderId="12" xfId="1" applyNumberFormat="1" applyFont="1" applyFill="1" applyBorder="1"/>
    <xf numFmtId="0" fontId="2" fillId="2" borderId="13" xfId="0" applyFont="1" applyFill="1" applyBorder="1"/>
    <xf numFmtId="164" fontId="2" fillId="2" borderId="14" xfId="0" applyNumberFormat="1" applyFont="1" applyFill="1" applyBorder="1"/>
    <xf numFmtId="165" fontId="2" fillId="2" borderId="14" xfId="1" applyNumberFormat="1" applyFont="1" applyFill="1" applyBorder="1"/>
    <xf numFmtId="165" fontId="2" fillId="2" borderId="15" xfId="1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n-US" b="1">
                <a:solidFill>
                  <a:schemeClr val="accent1">
                    <a:lumMod val="50000"/>
                  </a:schemeClr>
                </a:solidFill>
              </a:rPr>
              <a:t>City of Round Rock Pension Funding</a:t>
            </a:r>
          </a:p>
          <a:p>
            <a:pPr>
              <a:defRPr/>
            </a:pPr>
            <a:r>
              <a:rPr lang="en-US" sz="1050" i="1" u="none">
                <a:solidFill>
                  <a:schemeClr val="accent1">
                    <a:lumMod val="50000"/>
                  </a:schemeClr>
                </a:solidFill>
              </a:rPr>
              <a:t>Actuarial Value of Assets + Unfunded Liability = Actuarial Accrued Liability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097225432111397E-2"/>
          <c:y val="0.1393904290790689"/>
          <c:w val="0.8904489381169558"/>
          <c:h val="0.7312697046070036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Unfunded Actuarial Accrued Liability (unfunded)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  <a:alpha val="98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  <a:alpha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D94-492E-A069-108E9CA49CDF}"/>
              </c:ext>
            </c:extLst>
          </c:dPt>
          <c:dLbls>
            <c:dLbl>
              <c:idx val="0"/>
              <c:layout>
                <c:manualLayout>
                  <c:x val="2.2437340808885179E-3"/>
                  <c:y val="5.4747629707319412E-3"/>
                </c:manualLayout>
              </c:layout>
              <c:tx>
                <c:rich>
                  <a:bodyPr/>
                  <a:lstStyle/>
                  <a:p>
                    <a:fld id="{B3012265-92C9-4AD4-BD78-59D96D8347EB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{B3012265-92C9-4AD4-BD78-59D96D8347EB}</c15:txfldGUID>
                      <c15:f>Sheet1!$G$10</c15:f>
                      <c15:dlblFieldTableCache>
                        <c:ptCount val="1"/>
                        <c:pt idx="0">
                          <c:v>14.5%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D94-492E-A069-108E9CA49CDF}"/>
                </c:ext>
              </c:extLst>
            </c:dLbl>
            <c:dLbl>
              <c:idx val="1"/>
              <c:layout>
                <c:manualLayout>
                  <c:x val="2.24379643289362E-3"/>
                  <c:y val="5.4747373203790414E-3"/>
                </c:manualLayout>
              </c:layout>
              <c:tx>
                <c:rich>
                  <a:bodyPr/>
                  <a:lstStyle/>
                  <a:p>
                    <a:fld id="{2363EE78-A028-495C-B837-59917B3C1C5E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{2363EE78-A028-495C-B837-59917B3C1C5E}</c15:txfldGUID>
                      <c15:f>Sheet1!$G$11</c15:f>
                      <c15:dlblFieldTableCache>
                        <c:ptCount val="1"/>
                        <c:pt idx="0">
                          <c:v>14.2%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D94-492E-A069-108E9CA49CDF}"/>
                </c:ext>
              </c:extLst>
            </c:dLbl>
            <c:dLbl>
              <c:idx val="2"/>
              <c:layout>
                <c:manualLayout>
                  <c:x val="2.24379643289362E-3"/>
                  <c:y val="5.4747373203790414E-3"/>
                </c:manualLayout>
              </c:layout>
              <c:tx>
                <c:rich>
                  <a:bodyPr/>
                  <a:lstStyle/>
                  <a:p>
                    <a:fld id="{8D0F739C-774C-42A8-B62B-EB55F07D9D9A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{8D0F739C-774C-42A8-B62B-EB55F07D9D9A}</c15:txfldGUID>
                      <c15:f>Sheet1!$G$12</c15:f>
                      <c15:dlblFieldTableCache>
                        <c:ptCount val="1"/>
                        <c:pt idx="0">
                          <c:v>15.4%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D94-492E-A069-108E9CA49CDF}"/>
                </c:ext>
              </c:extLst>
            </c:dLbl>
            <c:dLbl>
              <c:idx val="3"/>
              <c:layout>
                <c:manualLayout>
                  <c:x val="2.24379643289362E-3"/>
                  <c:y val="5.4747373203790414E-3"/>
                </c:manualLayout>
              </c:layout>
              <c:tx>
                <c:rich>
                  <a:bodyPr/>
                  <a:lstStyle/>
                  <a:p>
                    <a:fld id="{A25BC6ED-E22E-4CEA-B521-4DEEF68DA03A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{A25BC6ED-E22E-4CEA-B521-4DEEF68DA03A}</c15:txfldGUID>
                      <c15:f>Sheet1!$G$13</c15:f>
                      <c15:dlblFieldTableCache>
                        <c:ptCount val="1"/>
                        <c:pt idx="0">
                          <c:v>15.3%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D94-492E-A069-108E9CA49CDF}"/>
                </c:ext>
              </c:extLst>
            </c:dLbl>
            <c:dLbl>
              <c:idx val="4"/>
              <c:layout>
                <c:manualLayout>
                  <c:x val="2.24379643289362E-3"/>
                  <c:y val="5.4747373203790414E-3"/>
                </c:manualLayout>
              </c:layout>
              <c:tx>
                <c:rich>
                  <a:bodyPr/>
                  <a:lstStyle/>
                  <a:p>
                    <a:fld id="{7D600DFD-08C0-4154-B244-A07D340FE19B}" type="CELLREF">
                      <a:rPr lang="en-US"/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{7D600DFD-08C0-4154-B244-A07D340FE19B}</c15:txfldGUID>
                      <c15:f>Sheet1!$G$14</c15:f>
                      <c15:dlblFieldTableCache>
                        <c:ptCount val="1"/>
                        <c:pt idx="0">
                          <c:v>15.1%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FAB9-4FAD-AB0F-2F54852AB97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Sheet1!$B$9:$B$14</c15:sqref>
                  </c15:fullRef>
                </c:ext>
              </c:extLst>
              <c:f>Sheet1!$B$10:$B$14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Sheet1!$E$9:$E$14</c15:sqref>
                  </c15:fullRef>
                </c:ext>
              </c:extLst>
              <c:f>Sheet1!$E$10:$E$14</c:f>
              <c:numCache>
                <c:formatCode>_("$"* #,##0_);_("$"* \(#,##0\);_("$"* "-"??_);_(@_)</c:formatCode>
                <c:ptCount val="5"/>
                <c:pt idx="0">
                  <c:v>48888932</c:v>
                </c:pt>
                <c:pt idx="1">
                  <c:v>52389680</c:v>
                </c:pt>
                <c:pt idx="2">
                  <c:v>62119111</c:v>
                </c:pt>
                <c:pt idx="3">
                  <c:v>67267141</c:v>
                </c:pt>
                <c:pt idx="4">
                  <c:v>72240384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4-492E-A069-108E9CA49CDF}"/>
            </c:ext>
          </c:extLst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Actuarial Value of Assets (funded)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85.5%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D94-492E-A069-108E9CA49CD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85.8%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D94-492E-A069-108E9CA49CD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84.6%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D94-492E-A069-108E9CA49CD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84.7%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C56-47BA-9693-6CB5FD518008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anchor="t" anchorCtr="0"/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Segoe UI" panose="020B0502040204020203" pitchFamily="34" charset="0"/>
                        <a:ea typeface="+mn-ea"/>
                        <a:cs typeface="Segoe UI" panose="020B0502040204020203" pitchFamily="34" charset="0"/>
                      </a:defRPr>
                    </a:pPr>
                    <a:r>
                      <a:rPr lang="en-US"/>
                      <a:t>84.9%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t" anchorCtr="0"/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Segoe UI" panose="020B0502040204020203" pitchFamily="34" charset="0"/>
                      <a:ea typeface="+mn-ea"/>
                      <a:cs typeface="Segoe UI" panose="020B0502040204020203" pitchFamily="34" charset="0"/>
                    </a:defRPr>
                  </a:pPr>
                  <a:endParaRPr lang="en-U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AB9-4FAD-AB0F-2F54852AB9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Sheet1!$B$9:$B$14</c15:sqref>
                  </c15:fullRef>
                </c:ext>
              </c:extLst>
              <c:f>Sheet1!$B$10:$B$14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Sheet1!$D$9:$D$14</c15:sqref>
                  </c15:fullRef>
                </c:ext>
              </c:extLst>
              <c:f>Sheet1!$D$10:$D$14</c:f>
              <c:numCache>
                <c:formatCode>_("$"* #,##0_);_("$"* \(#,##0\);_("$"* "-"??_);_(@_)</c:formatCode>
                <c:ptCount val="5"/>
                <c:pt idx="0">
                  <c:v>289345110</c:v>
                </c:pt>
                <c:pt idx="1">
                  <c:v>316771891</c:v>
                </c:pt>
                <c:pt idx="2">
                  <c:v>342331831</c:v>
                </c:pt>
                <c:pt idx="3">
                  <c:v>371495852</c:v>
                </c:pt>
                <c:pt idx="4">
                  <c:v>405626357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4-492E-A069-108E9CA49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702493368"/>
        <c:axId val="702495336"/>
      </c:barChart>
      <c:catAx>
        <c:axId val="70249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702495336"/>
        <c:crosses val="autoZero"/>
        <c:auto val="1"/>
        <c:lblAlgn val="ctr"/>
        <c:lblOffset val="100"/>
        <c:noMultiLvlLbl val="0"/>
      </c:catAx>
      <c:valAx>
        <c:axId val="702495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702493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6609231283E-2"/>
          <c:y val="0.93678397547634795"/>
          <c:w val="0.89999982678153745"/>
          <c:h val="5.36740397908276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426720</xdr:colOff>
      <xdr:row>14</xdr:row>
      <xdr:rowOff>61955</xdr:rowOff>
    </xdr:from>
    <xdr:to>
      <xdr:col>7</xdr:col>
      <xdr:colOff>496956</xdr:colOff>
      <xdr:row>37</xdr:row>
      <xdr:rowOff>31475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5DEDAA9-032E-4545-A06C-28F0708C1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195943</xdr:colOff>
      <xdr:row>35</xdr:row>
      <xdr:rowOff>2369</xdr:rowOff>
    </xdr:from>
    <xdr:to>
      <xdr:col>5</xdr:col>
      <xdr:colOff>52251</xdr:colOff>
      <xdr:row>36</xdr:row>
      <xdr:rowOff>2369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B3B710-75CE-42BE-8B50-0D722D27EEA5}"/>
            </a:ext>
          </a:extLst>
        </xdr:cNvPr>
        <xdr:cNvSpPr txBox="1"/>
      </xdr:nvSpPr>
      <xdr:spPr>
        <a:xfrm>
          <a:off x="2142356" y="7705195"/>
          <a:ext cx="2200286" cy="207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900" b="1">
              <a:solidFill>
                <a:schemeClr val="accent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Plan (Calendar)</a:t>
          </a:r>
          <a:r>
            <a:rPr lang="en-US" sz="900" b="1" baseline="0">
              <a:solidFill>
                <a:schemeClr val="accent1">
                  <a:lumMod val="50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 Year</a:t>
          </a:r>
          <a:endParaRPr lang="en-US" sz="900" b="1">
            <a:solidFill>
              <a:schemeClr val="accent1">
                <a:lumMod val="50000"/>
              </a:schemeClr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E304-8E6F-4A8E-A131-20FE2E7F3D26}">
  <sheetPr>
    <pageSetUpPr fitToPage="1"/>
  </sheetPr>
  <dimension ref="B2:G14"/>
  <sheetViews>
    <sheetView tabSelected="1" zoomScaleNormal="100" workbookViewId="0">
      <selection activeCell="G12" sqref="G12"/>
    </sheetView>
  </sheetViews>
  <sheetFormatPr defaultColWidth="8.85546875" defaultRowHeight="16.5" x14ac:dyDescent="0.3"/>
  <cols>
    <col min="1" max="1" width="8.85546875" style="1"/>
    <col min="2" max="2" width="5.42578125" style="1" bestFit="1" customWidth="1"/>
    <col min="3" max="3" width="14.85546875" style="1" bestFit="1" customWidth="1"/>
    <col min="4" max="4" width="17.7109375" style="1" customWidth="1"/>
    <col min="5" max="5" width="17.42578125" style="1" customWidth="1"/>
    <col min="6" max="6" width="8.7109375" style="1" customWidth="1"/>
    <col min="7" max="7" width="10.7109375" style="1" customWidth="1"/>
    <col min="8" max="16384" width="8.85546875" style="1"/>
  </cols>
  <sheetData>
    <row r="2" spans="2:7" ht="17.25" thickBot="1" x14ac:dyDescent="0.35"/>
    <row r="3" spans="2:7" ht="83.25" thickBot="1" x14ac:dyDescent="0.35">
      <c r="B3" s="10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2" t="s">
        <v>5</v>
      </c>
    </row>
    <row r="4" spans="2:7" ht="15.75" customHeight="1" x14ac:dyDescent="0.3">
      <c r="B4" s="2">
        <v>2013</v>
      </c>
      <c r="C4" s="3">
        <v>189013034</v>
      </c>
      <c r="D4" s="3">
        <v>148052738</v>
      </c>
      <c r="E4" s="3">
        <f t="shared" ref="E4:E9" si="0">C4-D4</f>
        <v>40960296</v>
      </c>
      <c r="F4" s="4">
        <f t="shared" ref="F4:F13" si="1">D4/C4</f>
        <v>0.78329380184437436</v>
      </c>
      <c r="G4" s="5">
        <f t="shared" ref="G4:G9" si="2">E4/C4</f>
        <v>0.21670619815562561</v>
      </c>
    </row>
    <row r="5" spans="2:7" x14ac:dyDescent="0.3">
      <c r="B5" s="13">
        <v>2015</v>
      </c>
      <c r="C5" s="14">
        <v>221236523</v>
      </c>
      <c r="D5" s="14">
        <v>181706192</v>
      </c>
      <c r="E5" s="14">
        <f t="shared" si="0"/>
        <v>39530331</v>
      </c>
      <c r="F5" s="15">
        <f t="shared" si="1"/>
        <v>0.82132095341238032</v>
      </c>
      <c r="G5" s="16">
        <f t="shared" si="2"/>
        <v>0.17867904658761971</v>
      </c>
    </row>
    <row r="6" spans="2:7" x14ac:dyDescent="0.3">
      <c r="B6" s="6">
        <v>2016</v>
      </c>
      <c r="C6" s="7">
        <v>240909799</v>
      </c>
      <c r="D6" s="7">
        <v>199934948</v>
      </c>
      <c r="E6" s="7">
        <f t="shared" si="0"/>
        <v>40974851</v>
      </c>
      <c r="F6" s="8">
        <f t="shared" si="1"/>
        <v>0.82991621274815808</v>
      </c>
      <c r="G6" s="9">
        <f t="shared" si="2"/>
        <v>0.17008378725184192</v>
      </c>
    </row>
    <row r="7" spans="2:7" x14ac:dyDescent="0.3">
      <c r="B7" s="6">
        <v>2017</v>
      </c>
      <c r="C7" s="7">
        <v>260889740</v>
      </c>
      <c r="D7" s="7">
        <v>219738526</v>
      </c>
      <c r="E7" s="7">
        <f t="shared" si="0"/>
        <v>41151214</v>
      </c>
      <c r="F7" s="8">
        <f t="shared" si="1"/>
        <v>0.84226587829785871</v>
      </c>
      <c r="G7" s="9">
        <f t="shared" si="2"/>
        <v>0.15773412170214129</v>
      </c>
    </row>
    <row r="8" spans="2:7" x14ac:dyDescent="0.3">
      <c r="B8" s="6">
        <v>2018</v>
      </c>
      <c r="C8" s="7">
        <v>283486711</v>
      </c>
      <c r="D8" s="7">
        <v>240615691</v>
      </c>
      <c r="E8" s="7">
        <f t="shared" si="0"/>
        <v>42871020</v>
      </c>
      <c r="F8" s="8">
        <f t="shared" si="1"/>
        <v>0.84877238213822304</v>
      </c>
      <c r="G8" s="9">
        <f t="shared" si="2"/>
        <v>0.15122761786177694</v>
      </c>
    </row>
    <row r="9" spans="2:7" x14ac:dyDescent="0.3">
      <c r="B9" s="6">
        <v>2019</v>
      </c>
      <c r="C9" s="7">
        <v>311206293</v>
      </c>
      <c r="D9" s="7">
        <v>264071563</v>
      </c>
      <c r="E9" s="7">
        <f t="shared" si="0"/>
        <v>47134730</v>
      </c>
      <c r="F9" s="8">
        <f t="shared" si="1"/>
        <v>0.84854184809174149</v>
      </c>
      <c r="G9" s="9">
        <f t="shared" si="2"/>
        <v>0.15145815190825848</v>
      </c>
    </row>
    <row r="10" spans="2:7" x14ac:dyDescent="0.3">
      <c r="B10" s="6">
        <v>2020</v>
      </c>
      <c r="C10" s="7">
        <v>338243042</v>
      </c>
      <c r="D10" s="7">
        <v>289345110</v>
      </c>
      <c r="E10" s="7">
        <v>48888932</v>
      </c>
      <c r="F10" s="8">
        <f t="shared" ref="F10:F11" si="3">D10/C10</f>
        <v>0.85543551255076522</v>
      </c>
      <c r="G10" s="9">
        <f>E10/C10</f>
        <v>0.14453787936308826</v>
      </c>
    </row>
    <row r="11" spans="2:7" x14ac:dyDescent="0.3">
      <c r="B11" s="6">
        <v>2021</v>
      </c>
      <c r="C11" s="7">
        <v>369161571</v>
      </c>
      <c r="D11" s="7">
        <v>316771891</v>
      </c>
      <c r="E11" s="7">
        <v>52389680</v>
      </c>
      <c r="F11" s="8">
        <f t="shared" si="3"/>
        <v>0.85808468671838001</v>
      </c>
      <c r="G11" s="9">
        <f>E11/C11</f>
        <v>0.14191531328161999</v>
      </c>
    </row>
    <row r="12" spans="2:7" x14ac:dyDescent="0.3">
      <c r="B12" s="6">
        <v>2022</v>
      </c>
      <c r="C12" s="7">
        <v>404450942</v>
      </c>
      <c r="D12" s="7">
        <v>342331831</v>
      </c>
      <c r="E12" s="7">
        <f t="shared" ref="E12:E13" si="4">C12-D12</f>
        <v>62119111</v>
      </c>
      <c r="F12" s="8">
        <f t="shared" si="1"/>
        <v>0.84641125894571412</v>
      </c>
      <c r="G12" s="9">
        <f>E12/C12</f>
        <v>0.15358874105428588</v>
      </c>
    </row>
    <row r="13" spans="2:7" x14ac:dyDescent="0.3">
      <c r="B13" s="6">
        <v>2023</v>
      </c>
      <c r="C13" s="7">
        <v>438762993</v>
      </c>
      <c r="D13" s="7">
        <v>371495852</v>
      </c>
      <c r="E13" s="7">
        <f t="shared" si="4"/>
        <v>67267141</v>
      </c>
      <c r="F13" s="8">
        <f t="shared" si="1"/>
        <v>0.84668911901601507</v>
      </c>
      <c r="G13" s="9">
        <f>E13/C13</f>
        <v>0.1533108809839849</v>
      </c>
    </row>
    <row r="14" spans="2:7" ht="17.25" thickBot="1" x14ac:dyDescent="0.35">
      <c r="B14" s="17">
        <v>2024</v>
      </c>
      <c r="C14" s="18">
        <v>477866741</v>
      </c>
      <c r="D14" s="18">
        <v>405626357</v>
      </c>
      <c r="E14" s="18">
        <f t="shared" ref="E14" si="5">C14-D14</f>
        <v>72240384</v>
      </c>
      <c r="F14" s="19">
        <f t="shared" ref="F14" si="6">D14/C14</f>
        <v>0.84882734494384915</v>
      </c>
      <c r="G14" s="20">
        <f>E14/C14</f>
        <v>0.15117265505615091</v>
      </c>
    </row>
  </sheetData>
  <sheetProtection algorithmName="SHA-512" hashValue="hm8eSQIkRkWxqMexr7qguGGV6n8VruzS3KhGpD/Zf3N+iG/unzDn1Lr0a7WYIhIXabCEnRys7Johp1dachLODg==" saltValue="VExKP/VXZfwHR5YEyJm5YQ==" spinCount="100000" sheet="1" objects="1" scenarios="1"/>
  <pageMargins left="0.25" right="0.25" top="0.75" bottom="0.75" header="0.3" footer="0.3"/>
  <pageSetup scale="98" orientation="portrait" r:id="rId1"/>
  <headerFooter>
    <oddFooter>&amp;L&amp;Z&amp;F&amp;A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7F271CE5E004CA351383BD96CAC3F" ma:contentTypeVersion="19" ma:contentTypeDescription="Create a new document." ma:contentTypeScope="" ma:versionID="7e07e41e44b6d9893cb93ac9fadc2aa1">
  <xsd:schema xmlns:xsd="http://www.w3.org/2001/XMLSchema" xmlns:xs="http://www.w3.org/2001/XMLSchema" xmlns:p="http://schemas.microsoft.com/office/2006/metadata/properties" xmlns:ns1="http://schemas.microsoft.com/sharepoint/v3" xmlns:ns2="5b1acadb-21fe-49d4-9115-06a8879e7081" xmlns:ns3="53c91f86-9685-4093-a492-6a5ff9ec6193" xmlns:ns4="42b4d396-253e-4f3e-a9a9-94dca28b00ba" targetNamespace="http://schemas.microsoft.com/office/2006/metadata/properties" ma:root="true" ma:fieldsID="f9e3ffc08476b0c06cfed8b8e3b54b51" ns1:_="" ns2:_="" ns3:_="" ns4:_="">
    <xsd:import namespace="http://schemas.microsoft.com/sharepoint/v3"/>
    <xsd:import namespace="5b1acadb-21fe-49d4-9115-06a8879e7081"/>
    <xsd:import namespace="53c91f86-9685-4093-a492-6a5ff9ec6193"/>
    <xsd:import namespace="42b4d396-253e-4f3e-a9a9-94dca28b00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acadb-21fe-49d4-9115-06a8879e70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8affcb8-ac74-4065-8a9b-1a096d3821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1f86-9685-4093-a492-6a5ff9ec6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4d396-253e-4f3e-a9a9-94dca28b00b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ebdfc1a-bc9e-4d34-b8a3-de7d19dd0e39}" ma:internalName="TaxCatchAll" ma:showField="CatchAllData" ma:web="53c91f86-9685-4093-a492-6a5ff9ec61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2b4d396-253e-4f3e-a9a9-94dca28b00ba" xsi:nil="true"/>
    <lcf76f155ced4ddcb4097134ff3c332f xmlns="5b1acadb-21fe-49d4-9115-06a8879e70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BB61D3-B57B-464F-9445-7768362359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EAC861-C50A-43E7-AF0F-02CAA75E0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b1acadb-21fe-49d4-9115-06a8879e7081"/>
    <ds:schemaRef ds:uri="53c91f86-9685-4093-a492-6a5ff9ec6193"/>
    <ds:schemaRef ds:uri="42b4d396-253e-4f3e-a9a9-94dca28b00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71E480-1D83-42A7-825A-07720FE19B4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2b4d396-253e-4f3e-a9a9-94dca28b00ba"/>
    <ds:schemaRef ds:uri="5b1acadb-21fe-49d4-9115-06a8879e70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Erica Solis</dc:creator>
  <cp:keywords/>
  <dc:description/>
  <cp:lastModifiedBy>Alex Wallace</cp:lastModifiedBy>
  <cp:revision/>
  <cp:lastPrinted>2026-02-19T21:51:41Z</cp:lastPrinted>
  <dcterms:created xsi:type="dcterms:W3CDTF">2020-03-31T14:27:25Z</dcterms:created>
  <dcterms:modified xsi:type="dcterms:W3CDTF">2026-03-16T14:58:08Z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0x0101003E17F271CE5E004CA351383BD96CAC3F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